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4"/>
  </bookViews>
  <sheets>
    <sheet name="уборка озимых" sheetId="1" r:id="rId1"/>
    <sheet name="корма" sheetId="2" r:id="rId2"/>
    <sheet name="уборка кормовых" sheetId="3" r:id="rId3"/>
    <sheet name="полевые работы" sheetId="4" r:id="rId4"/>
    <sheet name="молоко" sheetId="5" r:id="rId5"/>
  </sheets>
  <definedNames>
    <definedName name="_xlnm.Print_Titles" localSheetId="1">'корма'!$A:$A,'корма'!$5:$28</definedName>
    <definedName name="_xlnm.Print_Area" localSheetId="3">'полевые работы'!$A$1:$H$28</definedName>
  </definedNames>
  <calcPr fullCalcOnLoad="1"/>
</workbook>
</file>

<file path=xl/sharedStrings.xml><?xml version="1.0" encoding="utf-8"?>
<sst xmlns="http://schemas.openxmlformats.org/spreadsheetml/2006/main" count="225" uniqueCount="90">
  <si>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</si>
  <si>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</si>
  <si>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</si>
  <si>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</si>
  <si>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</si>
  <si>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</si>
  <si>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</si>
  <si>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</si>
  <si>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</si>
  <si>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</si>
  <si>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</si>
  <si>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</si>
  <si>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</si>
  <si>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</si>
  <si>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</si>
  <si>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</si>
  <si>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</si>
  <si>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</si>
  <si>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</si>
  <si>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</si>
  <si>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</si>
  <si>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%</t>
  </si>
  <si>
    <t>план</t>
  </si>
  <si>
    <t>факт</t>
  </si>
  <si>
    <t>ИТОГО</t>
  </si>
  <si>
    <t>Было в 2015 году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</si>
  <si>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</si>
  <si>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</si>
  <si>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</si>
  <si>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</si>
  <si>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</si>
  <si>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</si>
  <si>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</si>
  <si>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</si>
  <si>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</si>
  <si>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</si>
  <si>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</si>
  <si>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</si>
  <si>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</si>
  <si>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</si>
  <si>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</si>
  <si>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</si>
  <si>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</si>
  <si>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</si>
  <si>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</si>
  <si>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</si>
  <si>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</si>
  <si>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</si>
  <si>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</si>
  <si>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</si>
  <si>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</si>
  <si>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</si>
  <si>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</si>
  <si>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</si>
  <si>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</si>
  <si>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</si>
  <si>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</si>
  <si>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</si>
  <si>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</si>
  <si>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Потребность и обеспеченность животноводства кормами  в общественном секторе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</si>
  <si>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</si>
  <si>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</si>
  <si>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</si>
  <si>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</si>
  <si>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</si>
  <si>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</si>
  <si>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</si>
  <si>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</si>
  <si>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</si>
  <si>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</si>
  <si>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</si>
  <si>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Подкормка яровых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</si>
  <si>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</si>
  <si>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</si>
  <si>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</si>
  <si>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</si>
  <si>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</si>
  <si>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</si>
  <si>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2997</t>
  </si>
  <si>
    <t>1739</t>
  </si>
  <si>
    <t>06.07</t>
  </si>
  <si>
    <t>Уборка сельскохозяйственных культур на</t>
  </si>
  <si>
    <t>Озимая пшеница</t>
  </si>
  <si>
    <t>Озимая рожь</t>
  </si>
  <si>
    <t>Озимый рыжик</t>
  </si>
  <si>
    <t>Уборочная площадь, га</t>
  </si>
  <si>
    <t>Обмолочено, га</t>
  </si>
  <si>
    <t>Намолочено, тонн</t>
  </si>
  <si>
    <t>Урожайность, ц/га</t>
  </si>
  <si>
    <t>07.07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</si>
</sst>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2">
    <xf numFmtId="0" fontId="0" fillId="0" borderId="0" xfId="0" applyAlignment="1">
      <alignment/>
    </xf>
    <xf numFmtId="14" fontId="24" fillId="0" borderId="0" xfId="62" applyNumberFormat="1" applyFont="1" applyFill="1" applyBorder="1" applyAlignment="1" applyProtection="1">
      <alignment vertical="center"/>
      <protection/>
    </xf>
    <xf numFmtId="49" fontId="19" fillId="0" borderId="10" xfId="56" applyNumberFormat="1" applyFont="1" applyBorder="1" applyAlignment="1">
      <alignment horizontal="center" vertical="center"/>
      <protection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0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25" fillId="24" borderId="15" xfId="56" applyFont="1" applyFill="1" applyBorder="1" applyAlignment="1">
      <alignment vertical="top" wrapText="1"/>
      <protection/>
    </xf>
    <xf numFmtId="1" fontId="19" fillId="24" borderId="16" xfId="56" applyNumberFormat="1" applyFont="1" applyFill="1" applyBorder="1" applyAlignment="1">
      <alignment horizontal="center"/>
      <protection/>
    </xf>
    <xf numFmtId="1" fontId="19" fillId="24" borderId="17" xfId="56" applyNumberFormat="1" applyFont="1" applyFill="1" applyBorder="1" applyAlignment="1">
      <alignment horizontal="center"/>
      <protection/>
    </xf>
    <xf numFmtId="164" fontId="19" fillId="24" borderId="18" xfId="56" applyNumberFormat="1" applyFont="1" applyFill="1" applyBorder="1" applyAlignment="1">
      <alignment horizontal="center"/>
      <protection/>
    </xf>
    <xf numFmtId="164" fontId="19" fillId="25" borderId="19" xfId="55" applyNumberFormat="1" applyFont="1" applyFill="1" applyBorder="1" applyAlignment="1">
      <alignment horizontal="center"/>
      <protection/>
    </xf>
    <xf numFmtId="164" fontId="19" fillId="24" borderId="17" xfId="57" applyNumberFormat="1" applyFont="1" applyFill="1" applyBorder="1" applyAlignment="1">
      <alignment horizontal="center"/>
      <protection/>
    </xf>
    <xf numFmtId="164" fontId="19" fillId="24" borderId="20" xfId="57" applyNumberFormat="1" applyFont="1" applyFill="1" applyBorder="1" applyAlignment="1">
      <alignment horizontal="center"/>
      <protection/>
    </xf>
    <xf numFmtId="164" fontId="19" fillId="24" borderId="21" xfId="60" applyNumberFormat="1" applyFont="1" applyFill="1" applyBorder="1" applyAlignment="1" applyProtection="1">
      <alignment horizontal="center" vertical="center"/>
      <protection locked="0"/>
    </xf>
    <xf numFmtId="164" fontId="19" fillId="25" borderId="19" xfId="60" applyNumberFormat="1" applyFont="1" applyFill="1" applyBorder="1" applyAlignment="1" applyProtection="1">
      <alignment horizontal="center" vertical="center"/>
      <protection locked="0"/>
    </xf>
    <xf numFmtId="164" fontId="19" fillId="24" borderId="18" xfId="60" applyNumberFormat="1" applyFont="1" applyFill="1" applyBorder="1" applyAlignment="1" applyProtection="1">
      <alignment horizontal="center"/>
      <protection/>
    </xf>
    <xf numFmtId="164" fontId="19" fillId="24" borderId="17" xfId="60" applyNumberFormat="1" applyFont="1" applyFill="1" applyBorder="1" applyAlignment="1" applyProtection="1">
      <alignment horizontal="center"/>
      <protection/>
    </xf>
    <xf numFmtId="164" fontId="19" fillId="24" borderId="18" xfId="60" applyNumberFormat="1" applyFont="1" applyFill="1" applyBorder="1" applyAlignment="1" applyProtection="1">
      <alignment horizontal="center"/>
      <protection locked="0"/>
    </xf>
    <xf numFmtId="164" fontId="19" fillId="24" borderId="20" xfId="60" applyNumberFormat="1" applyFont="1" applyFill="1" applyBorder="1" applyAlignment="1" applyProtection="1">
      <alignment horizontal="center"/>
      <protection locked="0"/>
    </xf>
    <xf numFmtId="1" fontId="19" fillId="24" borderId="22" xfId="56" applyNumberFormat="1" applyFont="1" applyFill="1" applyBorder="1" applyAlignment="1">
      <alignment horizontal="center"/>
      <protection/>
    </xf>
    <xf numFmtId="1" fontId="19" fillId="24" borderId="23" xfId="56" applyNumberFormat="1" applyFont="1" applyFill="1" applyBorder="1" applyAlignment="1">
      <alignment horizontal="center"/>
      <protection/>
    </xf>
    <xf numFmtId="164" fontId="19" fillId="24" borderId="24" xfId="56" applyNumberFormat="1" applyFont="1" applyFill="1" applyBorder="1" applyAlignment="1">
      <alignment horizontal="center"/>
      <protection/>
    </xf>
    <xf numFmtId="164" fontId="19" fillId="25" borderId="25" xfId="55" applyNumberFormat="1" applyFont="1" applyFill="1" applyBorder="1" applyAlignment="1">
      <alignment horizontal="center"/>
      <protection/>
    </xf>
    <xf numFmtId="164" fontId="19" fillId="24" borderId="23" xfId="57" applyNumberFormat="1" applyFont="1" applyFill="1" applyBorder="1" applyAlignment="1">
      <alignment horizontal="center"/>
      <protection/>
    </xf>
    <xf numFmtId="164" fontId="19" fillId="24" borderId="26" xfId="57" applyNumberFormat="1" applyFont="1" applyFill="1" applyBorder="1" applyAlignment="1">
      <alignment horizontal="center"/>
      <protection/>
    </xf>
    <xf numFmtId="164" fontId="19" fillId="24" borderId="27" xfId="60" applyNumberFormat="1" applyFont="1" applyFill="1" applyBorder="1" applyAlignment="1" applyProtection="1">
      <alignment horizontal="center" vertical="center"/>
      <protection locked="0"/>
    </xf>
    <xf numFmtId="164" fontId="19" fillId="25" borderId="25" xfId="60" applyNumberFormat="1" applyFont="1" applyFill="1" applyBorder="1" applyAlignment="1" applyProtection="1">
      <alignment horizontal="center" vertical="center"/>
      <protection locked="0"/>
    </xf>
    <xf numFmtId="164" fontId="19" fillId="24" borderId="24" xfId="60" applyNumberFormat="1" applyFont="1" applyFill="1" applyBorder="1" applyAlignment="1" applyProtection="1">
      <alignment horizontal="center"/>
      <protection/>
    </xf>
    <xf numFmtId="164" fontId="19" fillId="24" borderId="23" xfId="60" applyNumberFormat="1" applyFont="1" applyFill="1" applyBorder="1" applyAlignment="1" applyProtection="1">
      <alignment horizontal="center"/>
      <protection/>
    </xf>
    <xf numFmtId="164" fontId="19" fillId="24" borderId="24" xfId="60" applyNumberFormat="1" applyFont="1" applyFill="1" applyBorder="1" applyAlignment="1" applyProtection="1">
      <alignment horizontal="center"/>
      <protection locked="0"/>
    </xf>
    <xf numFmtId="164" fontId="19" fillId="24" borderId="26" xfId="60" applyNumberFormat="1" applyFont="1" applyFill="1" applyBorder="1" applyAlignment="1" applyProtection="1">
      <alignment horizontal="center"/>
      <protection locked="0"/>
    </xf>
    <xf numFmtId="0" fontId="25" fillId="0" borderId="28" xfId="56" applyFont="1" applyFill="1" applyBorder="1" applyAlignment="1">
      <alignment vertical="top" wrapText="1"/>
      <protection/>
    </xf>
    <xf numFmtId="0" fontId="19" fillId="24" borderId="29" xfId="56" applyFont="1" applyFill="1" applyBorder="1" applyAlignment="1">
      <alignment horizontal="center"/>
      <protection/>
    </xf>
    <xf numFmtId="0" fontId="19" fillId="24" borderId="30" xfId="56" applyFont="1" applyFill="1" applyBorder="1" applyAlignment="1">
      <alignment horizontal="center"/>
      <protection/>
    </xf>
    <xf numFmtId="164" fontId="19" fillId="24" borderId="31" xfId="56" applyNumberFormat="1" applyFont="1" applyFill="1" applyBorder="1" applyAlignment="1">
      <alignment horizontal="center"/>
      <protection/>
    </xf>
    <xf numFmtId="164" fontId="19" fillId="25" borderId="32" xfId="55" applyNumberFormat="1" applyFont="1" applyFill="1" applyBorder="1" applyAlignment="1">
      <alignment horizontal="center"/>
      <protection/>
    </xf>
    <xf numFmtId="164" fontId="19" fillId="24" borderId="30" xfId="57" applyNumberFormat="1" applyFont="1" applyFill="1" applyBorder="1" applyAlignment="1">
      <alignment horizontal="center"/>
      <protection/>
    </xf>
    <xf numFmtId="164" fontId="19" fillId="24" borderId="33" xfId="57" applyNumberFormat="1" applyFont="1" applyFill="1" applyBorder="1" applyAlignment="1">
      <alignment horizontal="center"/>
      <protection/>
    </xf>
    <xf numFmtId="164" fontId="19" fillId="24" borderId="34" xfId="60" applyNumberFormat="1" applyFont="1" applyFill="1" applyBorder="1" applyAlignment="1" applyProtection="1">
      <alignment horizontal="center" vertical="center"/>
      <protection locked="0"/>
    </xf>
    <xf numFmtId="164" fontId="19" fillId="25" borderId="32" xfId="60" applyNumberFormat="1" applyFont="1" applyFill="1" applyBorder="1" applyAlignment="1" applyProtection="1">
      <alignment horizontal="center" vertical="center"/>
      <protection locked="0"/>
    </xf>
    <xf numFmtId="164" fontId="19" fillId="24" borderId="31" xfId="60" applyNumberFormat="1" applyFont="1" applyFill="1" applyBorder="1" applyAlignment="1" applyProtection="1">
      <alignment horizontal="center"/>
      <protection/>
    </xf>
    <xf numFmtId="164" fontId="19" fillId="24" borderId="30" xfId="60" applyNumberFormat="1" applyFont="1" applyFill="1" applyBorder="1" applyAlignment="1" applyProtection="1">
      <alignment horizontal="center"/>
      <protection/>
    </xf>
    <xf numFmtId="164" fontId="19" fillId="24" borderId="31" xfId="60" applyNumberFormat="1" applyFont="1" applyFill="1" applyBorder="1" applyAlignment="1" applyProtection="1">
      <alignment horizontal="center"/>
      <protection locked="0"/>
    </xf>
    <xf numFmtId="164" fontId="19" fillId="24" borderId="33" xfId="60" applyNumberFormat="1" applyFont="1" applyFill="1" applyBorder="1" applyAlignment="1" applyProtection="1">
      <alignment horizontal="center"/>
      <protection locked="0"/>
    </xf>
    <xf numFmtId="0" fontId="26" fillId="0" borderId="35" xfId="56" applyFont="1" applyFill="1" applyBorder="1" applyAlignment="1">
      <alignment horizontal="center" vertical="top" wrapText="1"/>
      <protection/>
    </xf>
    <xf numFmtId="1" fontId="20" fillId="0" borderId="36" xfId="56" applyNumberFormat="1" applyFont="1" applyBorder="1" applyAlignment="1">
      <alignment horizontal="center"/>
      <protection/>
    </xf>
    <xf numFmtId="1" fontId="20" fillId="0" borderId="37" xfId="56" applyNumberFormat="1" applyFont="1" applyBorder="1" applyAlignment="1">
      <alignment horizontal="center"/>
      <protection/>
    </xf>
    <xf numFmtId="164" fontId="20" fillId="24" borderId="38" xfId="56" applyNumberFormat="1" applyFont="1" applyFill="1" applyBorder="1" applyAlignment="1">
      <alignment horizontal="center"/>
      <protection/>
    </xf>
    <xf numFmtId="164" fontId="20" fillId="25" borderId="39" xfId="55" applyNumberFormat="1" applyFont="1" applyFill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164" fontId="20" fillId="0" borderId="41" xfId="56" applyNumberFormat="1" applyFont="1" applyBorder="1" applyAlignment="1">
      <alignment horizontal="center"/>
      <protection/>
    </xf>
    <xf numFmtId="164" fontId="20" fillId="0" borderId="38" xfId="56" applyNumberFormat="1" applyFont="1" applyBorder="1" applyAlignment="1">
      <alignment horizontal="center"/>
      <protection/>
    </xf>
    <xf numFmtId="164" fontId="20" fillId="24" borderId="38" xfId="60" applyNumberFormat="1" applyFont="1" applyFill="1" applyBorder="1" applyAlignment="1" applyProtection="1">
      <alignment horizontal="center" vertical="center"/>
      <protection locked="0"/>
    </xf>
    <xf numFmtId="164" fontId="20" fillId="0" borderId="37" xfId="56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14" fontId="27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42" xfId="0" applyFont="1" applyBorder="1" applyAlignment="1">
      <alignment horizontal="center" vertical="center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14" fontId="20" fillId="0" borderId="43" xfId="59" applyNumberFormat="1" applyFont="1" applyBorder="1" applyAlignment="1">
      <alignment/>
      <protection/>
    </xf>
    <xf numFmtId="0" fontId="20" fillId="0" borderId="43" xfId="59" applyFont="1" applyBorder="1" applyAlignment="1">
      <alignment/>
      <protection/>
    </xf>
    <xf numFmtId="0" fontId="20" fillId="0" borderId="32" xfId="59" applyFont="1" applyBorder="1" applyAlignment="1">
      <alignment horizontal="center" vertical="center" wrapText="1"/>
      <protection/>
    </xf>
    <xf numFmtId="0" fontId="20" fillId="0" borderId="44" xfId="59" applyFont="1" applyBorder="1" applyAlignment="1">
      <alignment horizontal="center" vertical="center" wrapText="1"/>
      <protection/>
    </xf>
    <xf numFmtId="0" fontId="20" fillId="0" borderId="44" xfId="59" applyFont="1" applyBorder="1" applyAlignment="1">
      <alignment horizontal="center" vertical="center"/>
      <protection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3" xfId="59" applyFont="1" applyBorder="1" applyAlignment="1">
      <alignment horizontal="center" vertical="center" wrapText="1"/>
      <protection/>
    </xf>
    <xf numFmtId="0" fontId="20" fillId="0" borderId="43" xfId="0" applyFont="1" applyBorder="1" applyAlignment="1">
      <alignment horizontal="center" vertical="center"/>
    </xf>
    <xf numFmtId="0" fontId="20" fillId="0" borderId="47" xfId="59" applyFont="1" applyBorder="1" applyAlignment="1">
      <alignment horizontal="center" vertical="center" wrapText="1"/>
      <protection/>
    </xf>
    <xf numFmtId="0" fontId="19" fillId="0" borderId="48" xfId="59" applyFont="1" applyBorder="1">
      <alignment/>
      <protection/>
    </xf>
    <xf numFmtId="1" fontId="19" fillId="0" borderId="49" xfId="0" applyNumberFormat="1" applyFont="1" applyBorder="1" applyAlignment="1">
      <alignment vertical="center"/>
    </xf>
    <xf numFmtId="1" fontId="19" fillId="0" borderId="50" xfId="59" applyNumberFormat="1" applyFont="1" applyBorder="1">
      <alignment/>
      <protection/>
    </xf>
    <xf numFmtId="1" fontId="19" fillId="0" borderId="51" xfId="59" applyNumberFormat="1" applyFont="1" applyBorder="1">
      <alignment/>
      <protection/>
    </xf>
    <xf numFmtId="1" fontId="19" fillId="0" borderId="52" xfId="59" applyNumberFormat="1" applyFont="1" applyBorder="1">
      <alignment/>
      <protection/>
    </xf>
    <xf numFmtId="164" fontId="19" fillId="0" borderId="53" xfId="59" applyNumberFormat="1" applyFont="1" applyBorder="1" applyAlignment="1">
      <alignment horizontal="center" vertical="center"/>
      <protection/>
    </xf>
    <xf numFmtId="172" fontId="19" fillId="0" borderId="42" xfId="0" applyNumberFormat="1" applyFont="1" applyBorder="1" applyAlignment="1">
      <alignment vertical="center" wrapText="1"/>
    </xf>
    <xf numFmtId="0" fontId="19" fillId="0" borderId="51" xfId="59" applyFont="1" applyBorder="1">
      <alignment/>
      <protection/>
    </xf>
    <xf numFmtId="1" fontId="19" fillId="0" borderId="49" xfId="59" applyNumberFormat="1" applyFont="1" applyBorder="1">
      <alignment/>
      <protection/>
    </xf>
    <xf numFmtId="1" fontId="19" fillId="0" borderId="53" xfId="59" applyNumberFormat="1" applyFont="1" applyBorder="1">
      <alignment/>
      <protection/>
    </xf>
    <xf numFmtId="1" fontId="19" fillId="0" borderId="42" xfId="0" applyNumberFormat="1" applyFont="1" applyBorder="1" applyAlignment="1">
      <alignment vertical="center"/>
    </xf>
    <xf numFmtId="1" fontId="19" fillId="0" borderId="42" xfId="0" applyNumberFormat="1" applyFont="1" applyBorder="1" applyAlignment="1">
      <alignment vertical="center" wrapText="1"/>
    </xf>
    <xf numFmtId="0" fontId="19" fillId="0" borderId="54" xfId="59" applyFont="1" applyBorder="1">
      <alignment/>
      <protection/>
    </xf>
    <xf numFmtId="0" fontId="19" fillId="0" borderId="42" xfId="59" applyFont="1" applyBorder="1">
      <alignment/>
      <protection/>
    </xf>
    <xf numFmtId="0" fontId="20" fillId="0" borderId="55" xfId="59" applyFont="1" applyBorder="1">
      <alignment/>
      <protection/>
    </xf>
    <xf numFmtId="1" fontId="20" fillId="0" borderId="56" xfId="59" applyNumberFormat="1" applyFont="1" applyBorder="1">
      <alignment/>
      <protection/>
    </xf>
    <xf numFmtId="1" fontId="20" fillId="0" borderId="57" xfId="59" applyNumberFormat="1" applyFont="1" applyBorder="1">
      <alignment/>
      <protection/>
    </xf>
    <xf numFmtId="1" fontId="20" fillId="0" borderId="58" xfId="59" applyNumberFormat="1" applyFont="1" applyBorder="1">
      <alignment/>
      <protection/>
    </xf>
    <xf numFmtId="1" fontId="20" fillId="0" borderId="59" xfId="59" applyNumberFormat="1" applyFont="1" applyBorder="1">
      <alignment/>
      <protection/>
    </xf>
    <xf numFmtId="164" fontId="20" fillId="0" borderId="60" xfId="59" applyNumberFormat="1" applyFont="1" applyBorder="1" applyAlignment="1">
      <alignment horizontal="center" vertical="center"/>
      <protection/>
    </xf>
    <xf numFmtId="1" fontId="20" fillId="0" borderId="61" xfId="59" applyNumberFormat="1" applyFont="1" applyBorder="1">
      <alignment/>
      <protection/>
    </xf>
    <xf numFmtId="1" fontId="20" fillId="0" borderId="62" xfId="59" applyNumberFormat="1" applyFont="1" applyBorder="1">
      <alignment/>
      <protection/>
    </xf>
    <xf numFmtId="1" fontId="20" fillId="0" borderId="63" xfId="59" applyNumberFormat="1" applyFont="1" applyBorder="1">
      <alignment/>
      <protection/>
    </xf>
    <xf numFmtId="1" fontId="20" fillId="0" borderId="64" xfId="59" applyNumberFormat="1" applyFont="1" applyBorder="1">
      <alignment/>
      <protection/>
    </xf>
    <xf numFmtId="0" fontId="19" fillId="0" borderId="65" xfId="59" applyFont="1" applyBorder="1">
      <alignment/>
      <protection/>
    </xf>
    <xf numFmtId="1" fontId="19" fillId="0" borderId="57" xfId="59" applyNumberFormat="1" applyFont="1" applyBorder="1">
      <alignment/>
      <protection/>
    </xf>
    <xf numFmtId="0" fontId="19" fillId="0" borderId="58" xfId="59" applyFont="1" applyBorder="1">
      <alignment/>
      <protection/>
    </xf>
    <xf numFmtId="1" fontId="19" fillId="0" borderId="59" xfId="59" applyNumberFormat="1" applyFont="1" applyBorder="1">
      <alignment/>
      <protection/>
    </xf>
    <xf numFmtId="164" fontId="19" fillId="0" borderId="59" xfId="59" applyNumberFormat="1" applyFont="1" applyBorder="1" applyAlignment="1">
      <alignment horizontal="center" vertical="center"/>
      <protection/>
    </xf>
    <xf numFmtId="1" fontId="19" fillId="0" borderId="56" xfId="59" applyNumberFormat="1" applyFont="1" applyBorder="1">
      <alignment/>
      <protection/>
    </xf>
    <xf numFmtId="164" fontId="19" fillId="0" borderId="60" xfId="59" applyNumberFormat="1" applyFont="1" applyBorder="1" applyAlignment="1">
      <alignment horizontal="center" vertical="center"/>
      <protection/>
    </xf>
    <xf numFmtId="0" fontId="19" fillId="0" borderId="60" xfId="59" applyFont="1" applyBorder="1">
      <alignment/>
      <protection/>
    </xf>
    <xf numFmtId="0" fontId="19" fillId="0" borderId="59" xfId="59" applyFont="1" applyBorder="1">
      <alignment/>
      <protection/>
    </xf>
    <xf numFmtId="1" fontId="19" fillId="0" borderId="60" xfId="59" applyNumberFormat="1" applyFont="1" applyBorder="1">
      <alignment/>
      <protection/>
    </xf>
    <xf numFmtId="0" fontId="19" fillId="0" borderId="54" xfId="59" applyFont="1" applyFill="1" applyBorder="1">
      <alignment/>
      <protection/>
    </xf>
    <xf numFmtId="0" fontId="27" fillId="0" borderId="4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2" xfId="62" applyFont="1" applyFill="1" applyBorder="1" applyAlignment="1" applyProtection="1">
      <alignment vertical="center"/>
      <protection locked="0"/>
    </xf>
    <xf numFmtId="164" fontId="24" fillId="0" borderId="42" xfId="0" applyNumberFormat="1" applyFont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8" fillId="0" borderId="42" xfId="0" applyFont="1" applyFill="1" applyBorder="1" applyAlignment="1" applyProtection="1">
      <alignment horizontal="center" vertical="center"/>
      <protection locked="0"/>
    </xf>
    <xf numFmtId="164" fontId="27" fillId="0" borderId="42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 wrapText="1"/>
    </xf>
    <xf numFmtId="0" fontId="25" fillId="0" borderId="66" xfId="56" applyFont="1" applyFill="1" applyBorder="1" applyAlignment="1">
      <alignment vertical="top" wrapText="1"/>
      <protection/>
    </xf>
    <xf numFmtId="172" fontId="19" fillId="0" borderId="49" xfId="0" applyNumberFormat="1" applyFont="1" applyBorder="1" applyAlignment="1">
      <alignment vertical="center" wrapText="1"/>
    </xf>
    <xf numFmtId="0" fontId="20" fillId="0" borderId="67" xfId="59" applyFont="1" applyBorder="1" applyAlignment="1">
      <alignment horizontal="center" vertical="center"/>
      <protection/>
    </xf>
    <xf numFmtId="0" fontId="20" fillId="0" borderId="68" xfId="0" applyFont="1" applyBorder="1" applyAlignment="1">
      <alignment horizontal="center" vertical="center"/>
    </xf>
    <xf numFmtId="14" fontId="29" fillId="0" borderId="0" xfId="0" applyNumberFormat="1" applyFont="1" applyAlignment="1">
      <alignment vertical="center"/>
    </xf>
    <xf numFmtId="0" fontId="29" fillId="0" borderId="32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4" fillId="0" borderId="72" xfId="62" applyFont="1" applyFill="1" applyBorder="1" applyAlignment="1" applyProtection="1">
      <alignment vertical="center"/>
      <protection locked="0"/>
    </xf>
    <xf numFmtId="0" fontId="24" fillId="0" borderId="19" xfId="62" applyNumberFormat="1" applyFont="1" applyFill="1" applyBorder="1" applyAlignment="1" applyProtection="1">
      <alignment horizontal="center" vertical="center"/>
      <protection locked="0"/>
    </xf>
    <xf numFmtId="0" fontId="24" fillId="0" borderId="73" xfId="62" applyNumberFormat="1" applyFont="1" applyFill="1" applyBorder="1" applyAlignment="1" applyProtection="1">
      <alignment horizontal="center" vertical="center"/>
      <protection locked="0"/>
    </xf>
    <xf numFmtId="0" fontId="24" fillId="0" borderId="74" xfId="62" applyNumberFormat="1" applyFont="1" applyFill="1" applyBorder="1" applyAlignment="1" applyProtection="1">
      <alignment horizontal="center" vertical="center"/>
      <protection locked="0"/>
    </xf>
    <xf numFmtId="1" fontId="24" fillId="0" borderId="75" xfId="62" applyNumberFormat="1" applyFont="1" applyFill="1" applyBorder="1" applyAlignment="1" applyProtection="1">
      <alignment horizontal="center" vertical="center"/>
      <protection locked="0"/>
    </xf>
    <xf numFmtId="1" fontId="24" fillId="0" borderId="19" xfId="62" applyNumberFormat="1" applyFont="1" applyFill="1" applyBorder="1" applyAlignment="1" applyProtection="1">
      <alignment horizontal="center" vertical="center"/>
      <protection locked="0"/>
    </xf>
    <xf numFmtId="1" fontId="24" fillId="0" borderId="74" xfId="62" applyNumberFormat="1" applyFont="1" applyFill="1" applyBorder="1" applyAlignment="1" applyProtection="1">
      <alignment horizontal="center" vertical="center"/>
      <protection locked="0"/>
    </xf>
    <xf numFmtId="0" fontId="24" fillId="0" borderId="76" xfId="62" applyFont="1" applyFill="1" applyBorder="1" applyAlignment="1" applyProtection="1">
      <alignment vertical="center"/>
      <protection locked="0"/>
    </xf>
    <xf numFmtId="0" fontId="24" fillId="0" borderId="77" xfId="0" applyNumberFormat="1" applyFont="1" applyBorder="1" applyAlignment="1">
      <alignment horizontal="center" vertical="center"/>
    </xf>
    <xf numFmtId="0" fontId="24" fillId="0" borderId="78" xfId="62" applyNumberFormat="1" applyFont="1" applyFill="1" applyBorder="1" applyAlignment="1" applyProtection="1">
      <alignment horizontal="center" vertical="center"/>
      <protection locked="0"/>
    </xf>
    <xf numFmtId="0" fontId="24" fillId="0" borderId="42" xfId="62" applyNumberFormat="1" applyFont="1" applyFill="1" applyBorder="1" applyAlignment="1" applyProtection="1">
      <alignment horizontal="center" vertical="center"/>
      <protection locked="0"/>
    </xf>
    <xf numFmtId="1" fontId="24" fillId="0" borderId="79" xfId="62" applyNumberFormat="1" applyFont="1" applyFill="1" applyBorder="1" applyAlignment="1" applyProtection="1">
      <alignment horizontal="center" vertical="center"/>
      <protection locked="0"/>
    </xf>
    <xf numFmtId="3" fontId="24" fillId="0" borderId="80" xfId="0" applyNumberFormat="1" applyFont="1" applyBorder="1" applyAlignment="1">
      <alignment horizontal="center" vertical="center"/>
    </xf>
    <xf numFmtId="1" fontId="24" fillId="0" borderId="42" xfId="62" applyNumberFormat="1" applyFont="1" applyFill="1" applyBorder="1" applyAlignment="1" applyProtection="1">
      <alignment horizontal="center" vertical="center"/>
      <protection locked="0"/>
    </xf>
    <xf numFmtId="0" fontId="24" fillId="0" borderId="25" xfId="0" applyNumberFormat="1" applyFont="1" applyBorder="1" applyAlignment="1">
      <alignment horizontal="center" vertical="center"/>
    </xf>
    <xf numFmtId="0" fontId="28" fillId="0" borderId="81" xfId="62" applyFont="1" applyFill="1" applyBorder="1" applyAlignment="1" applyProtection="1">
      <alignment vertical="center"/>
      <protection locked="0"/>
    </xf>
    <xf numFmtId="0" fontId="24" fillId="0" borderId="32" xfId="62" applyFont="1" applyFill="1" applyBorder="1" applyAlignment="1" applyProtection="1">
      <alignment horizontal="center" vertical="center"/>
      <protection locked="0"/>
    </xf>
    <xf numFmtId="0" fontId="24" fillId="0" borderId="82" xfId="62" applyFont="1" applyFill="1" applyBorder="1" applyAlignment="1" applyProtection="1">
      <alignment horizontal="center" vertical="center"/>
      <protection locked="0"/>
    </xf>
    <xf numFmtId="0" fontId="24" fillId="0" borderId="44" xfId="62" applyFont="1" applyFill="1" applyBorder="1" applyAlignment="1" applyProtection="1">
      <alignment horizontal="center" vertical="center"/>
      <protection locked="0"/>
    </xf>
    <xf numFmtId="1" fontId="24" fillId="0" borderId="45" xfId="62" applyNumberFormat="1" applyFont="1" applyFill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1" fontId="24" fillId="0" borderId="71" xfId="62" applyNumberFormat="1" applyFont="1" applyFill="1" applyBorder="1" applyAlignment="1" applyProtection="1">
      <alignment horizontal="center" vertical="center"/>
      <protection locked="0"/>
    </xf>
    <xf numFmtId="1" fontId="24" fillId="0" borderId="68" xfId="62" applyNumberFormat="1" applyFont="1" applyFill="1" applyBorder="1" applyAlignment="1" applyProtection="1">
      <alignment horizontal="center" vertical="center"/>
      <protection locked="0"/>
    </xf>
    <xf numFmtId="0" fontId="28" fillId="0" borderId="83" xfId="0" applyFont="1" applyFill="1" applyBorder="1" applyAlignment="1" applyProtection="1">
      <alignment horizontal="center" vertical="center"/>
      <protection locked="0"/>
    </xf>
    <xf numFmtId="0" fontId="28" fillId="0" borderId="56" xfId="0" applyFont="1" applyFill="1" applyBorder="1" applyAlignment="1" applyProtection="1">
      <alignment horizontal="center" vertical="center"/>
      <protection locked="0"/>
    </xf>
    <xf numFmtId="0" fontId="28" fillId="0" borderId="58" xfId="0" applyFont="1" applyFill="1" applyBorder="1" applyAlignment="1" applyProtection="1">
      <alignment horizontal="center" vertical="center"/>
      <protection locked="0"/>
    </xf>
    <xf numFmtId="1" fontId="28" fillId="0" borderId="59" xfId="0" applyNumberFormat="1" applyFont="1" applyFill="1" applyBorder="1" applyAlignment="1" applyProtection="1">
      <alignment horizontal="center" vertical="center"/>
      <protection locked="0"/>
    </xf>
    <xf numFmtId="1" fontId="28" fillId="0" borderId="56" xfId="0" applyNumberFormat="1" applyFont="1" applyFill="1" applyBorder="1" applyAlignment="1" applyProtection="1">
      <alignment horizontal="center" vertical="center"/>
      <protection locked="0"/>
    </xf>
    <xf numFmtId="1" fontId="28" fillId="0" borderId="58" xfId="0" applyNumberFormat="1" applyFont="1" applyFill="1" applyBorder="1" applyAlignment="1" applyProtection="1">
      <alignment horizontal="center" vertical="center"/>
      <protection locked="0"/>
    </xf>
    <xf numFmtId="1" fontId="28" fillId="0" borderId="60" xfId="0" applyNumberFormat="1" applyFont="1" applyFill="1" applyBorder="1" applyAlignment="1" applyProtection="1">
      <alignment horizontal="center" vertical="center"/>
      <protection locked="0"/>
    </xf>
    <xf numFmtId="0" fontId="20" fillId="0" borderId="0" xfId="59" applyFont="1" applyAlignment="1">
      <alignment horizontal="center" wrapText="1"/>
      <protection/>
    </xf>
    <xf numFmtId="1" fontId="19" fillId="0" borderId="84" xfId="59" applyNumberFormat="1" applyFont="1" applyBorder="1">
      <alignment/>
      <protection/>
    </xf>
    <xf numFmtId="164" fontId="19" fillId="0" borderId="42" xfId="59" applyNumberFormat="1" applyFont="1" applyBorder="1" applyAlignment="1">
      <alignment horizontal="center" vertical="center"/>
      <protection/>
    </xf>
    <xf numFmtId="0" fontId="20" fillId="0" borderId="0" xfId="59" applyFont="1">
      <alignment/>
      <protection/>
    </xf>
    <xf numFmtId="0" fontId="28" fillId="0" borderId="85" xfId="0" applyFont="1" applyFill="1" applyBorder="1" applyAlignment="1" applyProtection="1">
      <alignment horizontal="center" vertical="center" wrapText="1"/>
      <protection locked="0"/>
    </xf>
    <xf numFmtId="0" fontId="28" fillId="0" borderId="86" xfId="0" applyFont="1" applyFill="1" applyBorder="1" applyAlignment="1" applyProtection="1">
      <alignment horizontal="center" vertical="center" wrapText="1"/>
      <protection locked="0"/>
    </xf>
    <xf numFmtId="0" fontId="28" fillId="0" borderId="8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0" fontId="30" fillId="0" borderId="32" xfId="54" applyFont="1" applyBorder="1" applyAlignment="1" applyProtection="1">
      <alignment horizontal="center" vertical="center" textRotation="90" wrapText="1"/>
      <protection locked="0"/>
    </xf>
    <xf numFmtId="0" fontId="30" fillId="0" borderId="44" xfId="54" applyFont="1" applyBorder="1" applyAlignment="1" applyProtection="1">
      <alignment horizontal="center" vertical="center" textRotation="90" wrapText="1"/>
      <protection locked="0"/>
    </xf>
    <xf numFmtId="0" fontId="30" fillId="0" borderId="88" xfId="54" applyFont="1" applyBorder="1" applyAlignment="1" applyProtection="1">
      <alignment horizontal="center" vertical="center" textRotation="90" wrapText="1"/>
      <protection locked="0"/>
    </xf>
    <xf numFmtId="0" fontId="30" fillId="0" borderId="45" xfId="54" applyFont="1" applyBorder="1" applyAlignment="1" applyProtection="1">
      <alignment horizontal="center" vertical="center" textRotation="90" wrapText="1"/>
      <protection locked="0"/>
    </xf>
    <xf numFmtId="0" fontId="30" fillId="0" borderId="82" xfId="54" applyFont="1" applyBorder="1" applyAlignment="1" applyProtection="1">
      <alignment horizontal="center" vertical="center" textRotation="90" wrapText="1"/>
      <protection locked="0"/>
    </xf>
    <xf numFmtId="0" fontId="31" fillId="0" borderId="72" xfId="59" applyFont="1" applyBorder="1" applyProtection="1">
      <alignment/>
      <protection locked="0"/>
    </xf>
    <xf numFmtId="1" fontId="31" fillId="0" borderId="19" xfId="59" applyNumberFormat="1" applyFont="1" applyBorder="1" applyAlignment="1" applyProtection="1">
      <alignment horizontal="center"/>
      <protection locked="0"/>
    </xf>
    <xf numFmtId="1" fontId="31" fillId="0" borderId="74" xfId="59" applyNumberFormat="1" applyFont="1" applyBorder="1" applyAlignment="1" applyProtection="1">
      <alignment horizontal="center"/>
      <protection locked="0"/>
    </xf>
    <xf numFmtId="164" fontId="31" fillId="0" borderId="52" xfId="0" applyNumberFormat="1" applyFont="1" applyBorder="1" applyAlignment="1">
      <alignment horizontal="center"/>
    </xf>
    <xf numFmtId="164" fontId="31" fillId="0" borderId="89" xfId="59" applyNumberFormat="1" applyFont="1" applyBorder="1" applyAlignment="1" applyProtection="1">
      <alignment horizontal="center"/>
      <protection locked="0"/>
    </xf>
    <xf numFmtId="1" fontId="31" fillId="0" borderId="89" xfId="59" applyNumberFormat="1" applyFont="1" applyBorder="1" applyAlignment="1" applyProtection="1">
      <alignment horizontal="center"/>
      <protection locked="0"/>
    </xf>
    <xf numFmtId="1" fontId="31" fillId="0" borderId="75" xfId="59" applyNumberFormat="1" applyFont="1" applyBorder="1" applyAlignment="1" applyProtection="1">
      <alignment horizontal="center"/>
      <protection locked="0"/>
    </xf>
    <xf numFmtId="1" fontId="31" fillId="0" borderId="19" xfId="0" applyNumberFormat="1" applyFont="1" applyBorder="1" applyAlignment="1">
      <alignment horizontal="center"/>
    </xf>
    <xf numFmtId="1" fontId="31" fillId="0" borderId="90" xfId="0" applyNumberFormat="1" applyFont="1" applyBorder="1" applyAlignment="1">
      <alignment horizontal="center"/>
    </xf>
    <xf numFmtId="1" fontId="31" fillId="0" borderId="51" xfId="0" applyNumberFormat="1" applyFont="1" applyBorder="1" applyAlignment="1">
      <alignment horizontal="center"/>
    </xf>
    <xf numFmtId="164" fontId="31" fillId="0" borderId="91" xfId="0" applyNumberFormat="1" applyFont="1" applyBorder="1" applyAlignment="1">
      <alignment horizontal="center"/>
    </xf>
    <xf numFmtId="0" fontId="31" fillId="0" borderId="92" xfId="59" applyFont="1" applyBorder="1" applyProtection="1">
      <alignment/>
      <protection locked="0"/>
    </xf>
    <xf numFmtId="0" fontId="28" fillId="0" borderId="48" xfId="0" applyFont="1" applyFill="1" applyBorder="1" applyAlignment="1" applyProtection="1">
      <alignment horizontal="center" vertical="center" wrapText="1"/>
      <protection locked="0"/>
    </xf>
    <xf numFmtId="0" fontId="28" fillId="0" borderId="54" xfId="0" applyFont="1" applyFill="1" applyBorder="1" applyAlignment="1" applyProtection="1">
      <alignment horizontal="center" vertical="center" wrapText="1"/>
      <protection locked="0"/>
    </xf>
    <xf numFmtId="1" fontId="31" fillId="0" borderId="25" xfId="59" applyNumberFormat="1" applyFont="1" applyBorder="1" applyAlignment="1" applyProtection="1">
      <alignment horizontal="center"/>
      <protection locked="0"/>
    </xf>
    <xf numFmtId="1" fontId="31" fillId="0" borderId="42" xfId="59" applyNumberFormat="1" applyFont="1" applyBorder="1" applyAlignment="1" applyProtection="1">
      <alignment horizontal="center"/>
      <protection locked="0"/>
    </xf>
    <xf numFmtId="164" fontId="31" fillId="0" borderId="84" xfId="0" applyNumberFormat="1" applyFont="1" applyBorder="1" applyAlignment="1">
      <alignment horizontal="center"/>
    </xf>
    <xf numFmtId="164" fontId="31" fillId="0" borderId="79" xfId="59" applyNumberFormat="1" applyFont="1" applyBorder="1" applyAlignment="1" applyProtection="1">
      <alignment horizontal="center"/>
      <protection locked="0"/>
    </xf>
    <xf numFmtId="1" fontId="31" fillId="0" borderId="78" xfId="0" applyNumberFormat="1" applyFont="1" applyFill="1" applyBorder="1" applyAlignment="1">
      <alignment horizontal="center"/>
    </xf>
    <xf numFmtId="1" fontId="31" fillId="0" borderId="84" xfId="59" applyNumberFormat="1" applyFont="1" applyBorder="1" applyAlignment="1" applyProtection="1">
      <alignment horizontal="center"/>
      <protection locked="0"/>
    </xf>
    <xf numFmtId="1" fontId="31" fillId="0" borderId="79" xfId="59" applyNumberFormat="1" applyFont="1" applyBorder="1" applyAlignment="1" applyProtection="1">
      <alignment horizontal="center"/>
      <protection locked="0"/>
    </xf>
    <xf numFmtId="1" fontId="31" fillId="0" borderId="25" xfId="0" applyNumberFormat="1" applyFont="1" applyFill="1" applyBorder="1" applyAlignment="1">
      <alignment horizontal="center"/>
    </xf>
    <xf numFmtId="1" fontId="31" fillId="0" borderId="78" xfId="0" applyNumberFormat="1" applyFont="1" applyBorder="1" applyAlignment="1">
      <alignment horizontal="center"/>
    </xf>
    <xf numFmtId="1" fontId="31" fillId="0" borderId="42" xfId="0" applyNumberFormat="1" applyFont="1" applyBorder="1" applyAlignment="1">
      <alignment horizontal="center"/>
    </xf>
    <xf numFmtId="164" fontId="31" fillId="0" borderId="79" xfId="0" applyNumberFormat="1" applyFont="1" applyBorder="1" applyAlignment="1">
      <alignment horizontal="center"/>
    </xf>
    <xf numFmtId="164" fontId="31" fillId="0" borderId="79" xfId="58" applyNumberFormat="1" applyFont="1" applyBorder="1" applyAlignment="1" applyProtection="1">
      <alignment horizontal="center"/>
      <protection/>
    </xf>
    <xf numFmtId="0" fontId="31" fillId="0" borderId="93" xfId="59" applyFont="1" applyBorder="1" applyProtection="1">
      <alignment/>
      <protection locked="0"/>
    </xf>
    <xf numFmtId="1" fontId="31" fillId="0" borderId="70" xfId="59" applyNumberFormat="1" applyFont="1" applyBorder="1" applyAlignment="1" applyProtection="1">
      <alignment horizontal="center"/>
      <protection locked="0"/>
    </xf>
    <xf numFmtId="1" fontId="31" fillId="0" borderId="67" xfId="59" applyNumberFormat="1" applyFont="1" applyBorder="1" applyAlignment="1" applyProtection="1">
      <alignment horizontal="center"/>
      <protection locked="0"/>
    </xf>
    <xf numFmtId="164" fontId="31" fillId="0" borderId="94" xfId="0" applyNumberFormat="1" applyFont="1" applyBorder="1" applyAlignment="1">
      <alignment horizontal="center"/>
    </xf>
    <xf numFmtId="164" fontId="31" fillId="0" borderId="95" xfId="59" applyNumberFormat="1" applyFont="1" applyBorder="1" applyAlignment="1" applyProtection="1">
      <alignment horizontal="center"/>
      <protection locked="0"/>
    </xf>
    <xf numFmtId="1" fontId="31" fillId="0" borderId="96" xfId="59" applyNumberFormat="1" applyFont="1" applyBorder="1" applyAlignment="1" applyProtection="1">
      <alignment horizontal="center"/>
      <protection locked="0"/>
    </xf>
    <xf numFmtId="1" fontId="31" fillId="0" borderId="94" xfId="59" applyNumberFormat="1" applyFont="1" applyBorder="1" applyAlignment="1" applyProtection="1">
      <alignment horizontal="center"/>
      <protection locked="0"/>
    </xf>
    <xf numFmtId="1" fontId="31" fillId="0" borderId="95" xfId="59" applyNumberFormat="1" applyFont="1" applyBorder="1" applyAlignment="1" applyProtection="1">
      <alignment horizontal="center"/>
      <protection locked="0"/>
    </xf>
    <xf numFmtId="1" fontId="31" fillId="0" borderId="70" xfId="0" applyNumberFormat="1" applyFont="1" applyBorder="1" applyAlignment="1">
      <alignment horizontal="center"/>
    </xf>
    <xf numFmtId="1" fontId="31" fillId="0" borderId="96" xfId="0" applyNumberFormat="1" applyFont="1" applyBorder="1" applyAlignment="1">
      <alignment horizontal="center"/>
    </xf>
    <xf numFmtId="1" fontId="31" fillId="0" borderId="67" xfId="0" applyNumberFormat="1" applyFont="1" applyBorder="1" applyAlignment="1">
      <alignment horizontal="center"/>
    </xf>
    <xf numFmtId="164" fontId="31" fillId="0" borderId="95" xfId="0" applyNumberFormat="1" applyFont="1" applyBorder="1" applyAlignment="1">
      <alignment horizontal="center"/>
    </xf>
    <xf numFmtId="0" fontId="30" fillId="0" borderId="97" xfId="59" applyFont="1" applyBorder="1" applyProtection="1">
      <alignment/>
      <protection locked="0"/>
    </xf>
    <xf numFmtId="1" fontId="30" fillId="0" borderId="56" xfId="59" applyNumberFormat="1" applyFont="1" applyBorder="1" applyAlignment="1" applyProtection="1">
      <alignment horizontal="center"/>
      <protection locked="0"/>
    </xf>
    <xf numFmtId="1" fontId="30" fillId="0" borderId="58" xfId="59" applyNumberFormat="1" applyFont="1" applyBorder="1" applyAlignment="1" applyProtection="1">
      <alignment horizontal="center"/>
      <protection locked="0"/>
    </xf>
    <xf numFmtId="164" fontId="30" fillId="0" borderId="58" xfId="0" applyNumberFormat="1" applyFont="1" applyBorder="1" applyAlignment="1">
      <alignment horizontal="center"/>
    </xf>
    <xf numFmtId="1" fontId="30" fillId="0" borderId="60" xfId="59" applyNumberFormat="1" applyFont="1" applyBorder="1" applyAlignment="1" applyProtection="1">
      <alignment horizontal="center"/>
      <protection locked="0"/>
    </xf>
    <xf numFmtId="1" fontId="30" fillId="0" borderId="59" xfId="59" applyNumberFormat="1" applyFont="1" applyBorder="1" applyAlignment="1" applyProtection="1">
      <alignment horizontal="center"/>
      <protection locked="0"/>
    </xf>
    <xf numFmtId="1" fontId="30" fillId="0" borderId="57" xfId="59" applyNumberFormat="1" applyFont="1" applyBorder="1" applyAlignment="1" applyProtection="1">
      <alignment horizontal="center"/>
      <protection locked="0"/>
    </xf>
    <xf numFmtId="164" fontId="30" fillId="0" borderId="60" xfId="0" applyNumberFormat="1" applyFont="1" applyBorder="1" applyAlignment="1">
      <alignment horizontal="center"/>
    </xf>
    <xf numFmtId="0" fontId="31" fillId="0" borderId="83" xfId="59" applyFont="1" applyBorder="1" applyProtection="1">
      <alignment/>
      <protection locked="0"/>
    </xf>
    <xf numFmtId="0" fontId="30" fillId="0" borderId="0" xfId="0" applyFont="1" applyBorder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0" fontId="30" fillId="0" borderId="98" xfId="59" applyFont="1" applyBorder="1" applyAlignment="1" applyProtection="1">
      <alignment horizontal="center" vertical="center" wrapText="1"/>
      <protection locked="0"/>
    </xf>
    <xf numFmtId="0" fontId="30" fillId="0" borderId="83" xfId="59" applyFont="1" applyBorder="1" applyAlignment="1" applyProtection="1">
      <alignment horizontal="center" vertical="center" wrapText="1"/>
      <protection locked="0"/>
    </xf>
    <xf numFmtId="0" fontId="30" fillId="0" borderId="19" xfId="59" applyFont="1" applyBorder="1" applyAlignment="1" applyProtection="1">
      <alignment horizontal="center" vertical="center" wrapText="1"/>
      <protection locked="0"/>
    </xf>
    <xf numFmtId="0" fontId="30" fillId="0" borderId="74" xfId="59" applyFont="1" applyBorder="1" applyAlignment="1" applyProtection="1">
      <alignment horizontal="center" vertical="center" wrapText="1"/>
      <protection locked="0"/>
    </xf>
    <xf numFmtId="0" fontId="30" fillId="0" borderId="89" xfId="59" applyFont="1" applyBorder="1" applyAlignment="1" applyProtection="1">
      <alignment horizontal="center" vertical="center" wrapText="1"/>
      <protection locked="0"/>
    </xf>
    <xf numFmtId="0" fontId="30" fillId="0" borderId="99" xfId="59" applyFont="1" applyBorder="1" applyAlignment="1" applyProtection="1">
      <alignment horizontal="center" vertical="center" wrapText="1"/>
      <protection locked="0"/>
    </xf>
    <xf numFmtId="0" fontId="30" fillId="0" borderId="86" xfId="59" applyFont="1" applyBorder="1" applyAlignment="1" applyProtection="1">
      <alignment horizontal="center" vertical="center" wrapText="1"/>
      <protection locked="0"/>
    </xf>
    <xf numFmtId="0" fontId="30" fillId="0" borderId="100" xfId="59" applyFont="1" applyBorder="1" applyAlignment="1" applyProtection="1">
      <alignment horizontal="center" vertical="center" wrapText="1"/>
      <protection locked="0"/>
    </xf>
    <xf numFmtId="0" fontId="30" fillId="0" borderId="86" xfId="0" applyFont="1" applyBorder="1" applyAlignment="1">
      <alignment horizontal="center"/>
    </xf>
    <xf numFmtId="0" fontId="30" fillId="0" borderId="100" xfId="0" applyFont="1" applyBorder="1" applyAlignment="1">
      <alignment horizontal="center"/>
    </xf>
    <xf numFmtId="0" fontId="20" fillId="0" borderId="73" xfId="59" applyFont="1" applyBorder="1" applyAlignment="1">
      <alignment horizontal="center" vertical="center"/>
      <protection/>
    </xf>
    <xf numFmtId="0" fontId="20" fillId="0" borderId="74" xfId="59" applyFont="1" applyBorder="1" applyAlignment="1">
      <alignment horizontal="center" vertical="center"/>
      <protection/>
    </xf>
    <xf numFmtId="0" fontId="20" fillId="0" borderId="101" xfId="59" applyFont="1" applyBorder="1" applyAlignment="1">
      <alignment horizontal="center" vertical="center"/>
      <protection/>
    </xf>
    <xf numFmtId="0" fontId="20" fillId="0" borderId="19" xfId="59" applyFont="1" applyBorder="1" applyAlignment="1">
      <alignment horizontal="center" vertical="center"/>
      <protection/>
    </xf>
    <xf numFmtId="0" fontId="20" fillId="0" borderId="75" xfId="59" applyFont="1" applyBorder="1" applyAlignment="1">
      <alignment horizontal="center" vertical="center"/>
      <protection/>
    </xf>
    <xf numFmtId="0" fontId="20" fillId="0" borderId="98" xfId="59" applyFont="1" applyBorder="1" applyAlignment="1">
      <alignment horizontal="center" vertical="center" wrapText="1"/>
      <protection/>
    </xf>
    <xf numFmtId="0" fontId="20" fillId="0" borderId="83" xfId="59" applyFont="1" applyBorder="1" applyAlignment="1">
      <alignment horizontal="center" vertical="center" wrapText="1"/>
      <protection/>
    </xf>
    <xf numFmtId="0" fontId="20" fillId="0" borderId="19" xfId="59" applyFont="1" applyBorder="1" applyAlignment="1">
      <alignment horizontal="center" vertical="center" wrapText="1"/>
      <protection/>
    </xf>
    <xf numFmtId="0" fontId="20" fillId="0" borderId="73" xfId="59" applyFont="1" applyBorder="1" applyAlignment="1">
      <alignment horizontal="center" vertical="center" wrapText="1"/>
      <protection/>
    </xf>
    <xf numFmtId="0" fontId="20" fillId="0" borderId="74" xfId="59" applyFont="1" applyBorder="1" applyAlignment="1">
      <alignment horizontal="center" vertical="center" wrapText="1"/>
      <protection/>
    </xf>
    <xf numFmtId="0" fontId="20" fillId="0" borderId="101" xfId="59" applyFont="1" applyBorder="1" applyAlignment="1">
      <alignment horizontal="center" vertical="center" wrapText="1"/>
      <protection/>
    </xf>
    <xf numFmtId="0" fontId="20" fillId="0" borderId="75" xfId="59" applyFont="1" applyBorder="1" applyAlignment="1">
      <alignment horizontal="center" vertical="center" wrapText="1"/>
      <protection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59" applyFont="1" applyAlignment="1">
      <alignment horizontal="center" wrapText="1"/>
      <protection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/>
    </xf>
    <xf numFmtId="14" fontId="28" fillId="0" borderId="102" xfId="0" applyNumberFormat="1" applyFont="1" applyBorder="1" applyAlignment="1">
      <alignment horizontal="center"/>
    </xf>
    <xf numFmtId="0" fontId="28" fillId="0" borderId="102" xfId="0" applyFont="1" applyBorder="1" applyAlignment="1">
      <alignment horizontal="center"/>
    </xf>
    <xf numFmtId="0" fontId="28" fillId="0" borderId="100" xfId="0" applyFont="1" applyFill="1" applyBorder="1" applyAlignment="1" applyProtection="1">
      <alignment horizontal="center" vertical="center" wrapText="1"/>
      <protection locked="0"/>
    </xf>
    <xf numFmtId="0" fontId="28" fillId="0" borderId="72" xfId="0" applyFont="1" applyFill="1" applyBorder="1" applyAlignment="1" applyProtection="1">
      <alignment horizontal="center" vertical="center" wrapText="1"/>
      <protection locked="0"/>
    </xf>
    <xf numFmtId="0" fontId="28" fillId="0" borderId="103" xfId="0" applyFont="1" applyFill="1" applyBorder="1" applyAlignment="1" applyProtection="1">
      <alignment horizontal="center" vertical="center" wrapText="1"/>
      <protection locked="0"/>
    </xf>
    <xf numFmtId="0" fontId="28" fillId="0" borderId="104" xfId="0" applyFont="1" applyFill="1" applyBorder="1" applyAlignment="1" applyProtection="1">
      <alignment horizontal="center" vertical="center" wrapText="1"/>
      <protection locked="0"/>
    </xf>
    <xf numFmtId="0" fontId="28" fillId="0" borderId="4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42" xfId="0" applyFont="1" applyFill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24" fillId="0" borderId="0" xfId="62" applyFont="1" applyFill="1" applyBorder="1" applyAlignment="1" applyProtection="1">
      <alignment horizontal="center" vertical="center"/>
      <protection/>
    </xf>
    <xf numFmtId="0" fontId="20" fillId="0" borderId="36" xfId="60" applyFont="1" applyBorder="1" applyAlignment="1" applyProtection="1">
      <alignment horizontal="center"/>
      <protection locked="0"/>
    </xf>
    <xf numFmtId="0" fontId="20" fillId="0" borderId="35" xfId="60" applyFont="1" applyFill="1" applyBorder="1" applyAlignment="1" applyProtection="1">
      <alignment horizontal="center" vertical="center" wrapText="1"/>
      <protection locked="0"/>
    </xf>
    <xf numFmtId="14" fontId="24" fillId="0" borderId="0" xfId="62" applyNumberFormat="1" applyFont="1" applyFill="1" applyBorder="1" applyAlignment="1" applyProtection="1">
      <alignment horizontal="center" vertical="center"/>
      <protection/>
    </xf>
    <xf numFmtId="14" fontId="20" fillId="0" borderId="41" xfId="62" applyNumberFormat="1" applyFont="1" applyFill="1" applyBorder="1" applyAlignment="1" applyProtection="1">
      <alignment horizontal="center" vertical="center"/>
      <protection/>
    </xf>
    <xf numFmtId="0" fontId="19" fillId="0" borderId="105" xfId="61" applyFont="1" applyBorder="1" applyAlignment="1" applyProtection="1">
      <alignment horizontal="center"/>
      <protection locked="0"/>
    </xf>
    <xf numFmtId="0" fontId="19" fillId="0" borderId="106" xfId="61" applyFont="1" applyBorder="1" applyAlignment="1" applyProtection="1">
      <alignment horizontal="center"/>
      <protection locked="0"/>
    </xf>
    <xf numFmtId="0" fontId="20" fillId="0" borderId="41" xfId="62" applyFont="1" applyFill="1" applyBorder="1" applyAlignment="1" applyProtection="1">
      <alignment horizontal="center" vertical="center"/>
      <protection/>
    </xf>
    <xf numFmtId="0" fontId="20" fillId="0" borderId="107" xfId="56" applyFont="1" applyBorder="1" applyAlignment="1">
      <alignment horizontal="center" vertical="center"/>
      <protection/>
    </xf>
    <xf numFmtId="0" fontId="19" fillId="0" borderId="36" xfId="60" applyFont="1" applyBorder="1" applyAlignment="1" applyProtection="1">
      <alignment horizontal="center" vertical="center" wrapText="1"/>
      <protection locked="0"/>
    </xf>
    <xf numFmtId="0" fontId="19" fillId="0" borderId="108" xfId="60" applyFont="1" applyBorder="1" applyAlignment="1" applyProtection="1">
      <alignment horizontal="center" vertical="center"/>
      <protection locked="0"/>
    </xf>
    <xf numFmtId="0" fontId="19" fillId="0" borderId="16" xfId="56" applyFont="1" applyBorder="1" applyAlignment="1">
      <alignment horizontal="center"/>
      <protection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108" xfId="60" applyFont="1" applyBorder="1" applyAlignment="1" applyProtection="1">
      <alignment horizontal="center"/>
      <protection locked="0"/>
    </xf>
    <xf numFmtId="0" fontId="19" fillId="0" borderId="15" xfId="60" applyFont="1" applyBorder="1" applyAlignment="1" applyProtection="1">
      <alignment horizontal="center"/>
      <protection locked="0"/>
    </xf>
    <xf numFmtId="0" fontId="20" fillId="0" borderId="109" xfId="61" applyFont="1" applyBorder="1" applyAlignment="1" applyProtection="1">
      <alignment horizontal="left" vertical="center"/>
      <protection locked="0"/>
    </xf>
    <xf numFmtId="0" fontId="19" fillId="0" borderId="22" xfId="60" applyFont="1" applyBorder="1" applyAlignment="1" applyProtection="1">
      <alignment horizontal="center" vertical="center"/>
      <protection locked="0"/>
    </xf>
    <xf numFmtId="0" fontId="19" fillId="0" borderId="110" xfId="60" applyFont="1" applyBorder="1" applyAlignment="1" applyProtection="1">
      <alignment horizontal="center" vertical="center"/>
      <protection locked="0"/>
    </xf>
    <xf numFmtId="0" fontId="19" fillId="0" borderId="111" xfId="56" applyFont="1" applyBorder="1" applyAlignment="1">
      <alignment horizontal="center"/>
      <protection/>
    </xf>
    <xf numFmtId="0" fontId="19" fillId="0" borderId="112" xfId="60" applyFont="1" applyBorder="1" applyAlignment="1" applyProtection="1">
      <alignment horizontal="center"/>
      <protection locked="0"/>
    </xf>
    <xf numFmtId="164" fontId="31" fillId="0" borderId="58" xfId="0" applyNumberFormat="1" applyFont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SheetLayoutView="100" workbookViewId="0" topLeftCell="A1">
      <selection activeCell="O18" sqref="O18"/>
    </sheetView>
  </sheetViews>
  <sheetFormatPr defaultColWidth="9.00390625" defaultRowHeight="12.75"/>
  <cols>
    <col min="1" max="1" width="22.25390625" style="0" customWidth="1"/>
    <col min="3" max="3" width="7.375" style="0" customWidth="1"/>
    <col min="4" max="4" width="7.875" style="0" customWidth="1"/>
    <col min="5" max="5" width="6.375" style="0" customWidth="1"/>
    <col min="6" max="6" width="8.75390625" style="0" customWidth="1"/>
    <col min="7" max="7" width="8.125" style="0" customWidth="1"/>
    <col min="8" max="8" width="7.875" style="0" customWidth="1"/>
    <col min="9" max="9" width="7.25390625" style="0" customWidth="1"/>
    <col min="10" max="10" width="6.75390625" style="0" customWidth="1"/>
    <col min="11" max="12" width="8.125" style="0" customWidth="1"/>
    <col min="13" max="13" width="7.625" style="0" customWidth="1"/>
    <col min="14" max="14" width="7.125" style="0" customWidth="1"/>
    <col min="15" max="15" width="6.375" style="0" customWidth="1"/>
    <col min="16" max="16" width="7.25390625" style="0" customWidth="1"/>
  </cols>
  <sheetData>
    <row r="1" spans="1:16" ht="16.5">
      <c r="A1" s="221" t="s">
        <v>81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>
        <v>42558</v>
      </c>
      <c r="O1" s="222"/>
      <c r="P1" s="221"/>
    </row>
    <row r="2" spans="1:17" ht="17.25" thickBot="1">
      <c r="A2" s="167"/>
      <c r="B2" s="167"/>
      <c r="C2" s="167"/>
      <c r="D2" s="167"/>
      <c r="E2" s="168"/>
      <c r="F2" s="167"/>
      <c r="G2" s="167"/>
      <c r="H2" s="167"/>
      <c r="I2" s="167"/>
      <c r="J2" s="167"/>
      <c r="K2" s="167"/>
      <c r="L2" s="167"/>
      <c r="M2" s="167"/>
      <c r="N2" s="168"/>
      <c r="O2" s="168"/>
      <c r="Q2" s="167"/>
    </row>
    <row r="3" spans="1:16" ht="16.5">
      <c r="A3" s="223" t="s">
        <v>49</v>
      </c>
      <c r="B3" s="225" t="s">
        <v>82</v>
      </c>
      <c r="C3" s="226"/>
      <c r="D3" s="226"/>
      <c r="E3" s="227"/>
      <c r="F3" s="227"/>
      <c r="G3" s="228" t="s">
        <v>83</v>
      </c>
      <c r="H3" s="229"/>
      <c r="I3" s="229"/>
      <c r="J3" s="229"/>
      <c r="K3" s="230"/>
      <c r="L3" s="231" t="s">
        <v>84</v>
      </c>
      <c r="M3" s="231"/>
      <c r="N3" s="231"/>
      <c r="O3" s="231"/>
      <c r="P3" s="232"/>
    </row>
    <row r="4" spans="1:16" ht="87.75" customHeight="1" thickBot="1">
      <c r="A4" s="224"/>
      <c r="B4" s="169" t="s">
        <v>85</v>
      </c>
      <c r="C4" s="170" t="s">
        <v>86</v>
      </c>
      <c r="D4" s="170" t="s">
        <v>87</v>
      </c>
      <c r="E4" s="171" t="s">
        <v>21</v>
      </c>
      <c r="F4" s="171" t="s">
        <v>88</v>
      </c>
      <c r="G4" s="169" t="s">
        <v>85</v>
      </c>
      <c r="H4" s="170" t="s">
        <v>86</v>
      </c>
      <c r="I4" s="170" t="s">
        <v>87</v>
      </c>
      <c r="J4" s="171" t="s">
        <v>21</v>
      </c>
      <c r="K4" s="172" t="s">
        <v>88</v>
      </c>
      <c r="L4" s="173" t="s">
        <v>85</v>
      </c>
      <c r="M4" s="170" t="s">
        <v>86</v>
      </c>
      <c r="N4" s="170" t="s">
        <v>87</v>
      </c>
      <c r="O4" s="171" t="s">
        <v>21</v>
      </c>
      <c r="P4" s="172" t="s">
        <v>88</v>
      </c>
    </row>
    <row r="5" spans="1:16" ht="16.5">
      <c r="A5" s="174" t="s">
        <v>0</v>
      </c>
      <c r="B5" s="175">
        <v>0</v>
      </c>
      <c r="C5" s="176"/>
      <c r="D5" s="176"/>
      <c r="E5" s="177"/>
      <c r="F5" s="178"/>
      <c r="G5" s="175">
        <v>0</v>
      </c>
      <c r="H5" s="176"/>
      <c r="I5" s="176"/>
      <c r="J5" s="179"/>
      <c r="K5" s="180"/>
      <c r="L5" s="181"/>
      <c r="M5" s="182"/>
      <c r="N5" s="183"/>
      <c r="O5" s="177"/>
      <c r="P5" s="184"/>
    </row>
    <row r="6" spans="1:16" ht="16.5">
      <c r="A6" s="185" t="s">
        <v>53</v>
      </c>
      <c r="B6" s="188">
        <v>3610</v>
      </c>
      <c r="C6" s="189"/>
      <c r="D6" s="189"/>
      <c r="E6" s="190"/>
      <c r="F6" s="191"/>
      <c r="G6" s="192">
        <v>546</v>
      </c>
      <c r="H6" s="189"/>
      <c r="I6" s="189"/>
      <c r="J6" s="193"/>
      <c r="K6" s="194"/>
      <c r="L6" s="195">
        <v>0</v>
      </c>
      <c r="M6" s="196"/>
      <c r="N6" s="197"/>
      <c r="O6" s="190"/>
      <c r="P6" s="198"/>
    </row>
    <row r="7" spans="1:16" ht="16.5">
      <c r="A7" s="185" t="s">
        <v>54</v>
      </c>
      <c r="B7" s="188">
        <v>7780</v>
      </c>
      <c r="C7" s="189"/>
      <c r="D7" s="189"/>
      <c r="E7" s="190"/>
      <c r="F7" s="191"/>
      <c r="G7" s="192">
        <v>1543</v>
      </c>
      <c r="H7" s="189"/>
      <c r="I7" s="189"/>
      <c r="J7" s="193"/>
      <c r="K7" s="194"/>
      <c r="L7" s="195">
        <v>300</v>
      </c>
      <c r="M7" s="196"/>
      <c r="N7" s="197"/>
      <c r="O7" s="190"/>
      <c r="P7" s="198"/>
    </row>
    <row r="8" spans="1:16" ht="16.5">
      <c r="A8" s="185" t="s">
        <v>1</v>
      </c>
      <c r="B8" s="188">
        <v>2140</v>
      </c>
      <c r="C8" s="189"/>
      <c r="D8" s="189"/>
      <c r="E8" s="190"/>
      <c r="F8" s="191"/>
      <c r="G8" s="192">
        <v>460</v>
      </c>
      <c r="H8" s="189"/>
      <c r="I8" s="189"/>
      <c r="J8" s="193"/>
      <c r="K8" s="194"/>
      <c r="L8" s="195">
        <v>60</v>
      </c>
      <c r="M8" s="196"/>
      <c r="N8" s="197"/>
      <c r="O8" s="190"/>
      <c r="P8" s="198"/>
    </row>
    <row r="9" spans="1:16" ht="16.5">
      <c r="A9" s="185" t="s">
        <v>2</v>
      </c>
      <c r="B9" s="188">
        <v>7368</v>
      </c>
      <c r="C9" s="189"/>
      <c r="D9" s="189"/>
      <c r="E9" s="190"/>
      <c r="F9" s="191"/>
      <c r="G9" s="192">
        <v>1805</v>
      </c>
      <c r="H9" s="189"/>
      <c r="I9" s="189"/>
      <c r="J9" s="193"/>
      <c r="K9" s="194"/>
      <c r="L9" s="195">
        <v>866</v>
      </c>
      <c r="M9" s="196"/>
      <c r="N9" s="197"/>
      <c r="O9" s="190"/>
      <c r="P9" s="198"/>
    </row>
    <row r="10" spans="1:16" ht="16.5">
      <c r="A10" s="185" t="s">
        <v>44</v>
      </c>
      <c r="B10" s="188">
        <v>12189</v>
      </c>
      <c r="C10" s="189"/>
      <c r="D10" s="189"/>
      <c r="E10" s="190"/>
      <c r="F10" s="191"/>
      <c r="G10" s="192">
        <v>1010</v>
      </c>
      <c r="H10" s="189"/>
      <c r="I10" s="189"/>
      <c r="J10" s="193"/>
      <c r="K10" s="194"/>
      <c r="L10" s="195">
        <v>1190</v>
      </c>
      <c r="M10" s="196"/>
      <c r="N10" s="197"/>
      <c r="O10" s="190"/>
      <c r="P10" s="198"/>
    </row>
    <row r="11" spans="1:16" ht="16.5">
      <c r="A11" s="185" t="s">
        <v>3</v>
      </c>
      <c r="B11" s="188">
        <v>22741</v>
      </c>
      <c r="C11" s="189"/>
      <c r="D11" s="189"/>
      <c r="E11" s="190"/>
      <c r="F11" s="191"/>
      <c r="G11" s="192">
        <v>1911</v>
      </c>
      <c r="H11" s="189"/>
      <c r="I11" s="189"/>
      <c r="J11" s="193"/>
      <c r="K11" s="194"/>
      <c r="L11" s="195">
        <v>95</v>
      </c>
      <c r="M11" s="196"/>
      <c r="N11" s="197"/>
      <c r="O11" s="190"/>
      <c r="P11" s="198"/>
    </row>
    <row r="12" spans="1:16" ht="16.5">
      <c r="A12" s="185" t="s">
        <v>4</v>
      </c>
      <c r="B12" s="188">
        <v>29260</v>
      </c>
      <c r="C12" s="189"/>
      <c r="D12" s="189"/>
      <c r="E12" s="190"/>
      <c r="F12" s="191"/>
      <c r="G12" s="192">
        <v>8169</v>
      </c>
      <c r="H12" s="189"/>
      <c r="I12" s="189"/>
      <c r="J12" s="193"/>
      <c r="K12" s="194"/>
      <c r="L12" s="195">
        <v>569</v>
      </c>
      <c r="M12" s="196"/>
      <c r="N12" s="197"/>
      <c r="O12" s="190"/>
      <c r="P12" s="199"/>
    </row>
    <row r="13" spans="1:16" ht="16.5">
      <c r="A13" s="185" t="s">
        <v>5</v>
      </c>
      <c r="B13" s="188">
        <v>7231</v>
      </c>
      <c r="C13" s="189"/>
      <c r="D13" s="189"/>
      <c r="E13" s="190"/>
      <c r="F13" s="191"/>
      <c r="G13" s="192">
        <v>337</v>
      </c>
      <c r="H13" s="189"/>
      <c r="I13" s="189"/>
      <c r="J13" s="193"/>
      <c r="K13" s="194"/>
      <c r="L13" s="195">
        <v>64</v>
      </c>
      <c r="M13" s="196"/>
      <c r="N13" s="197"/>
      <c r="O13" s="190"/>
      <c r="P13" s="199"/>
    </row>
    <row r="14" spans="1:16" ht="17.25" thickBot="1">
      <c r="A14" s="185" t="s">
        <v>6</v>
      </c>
      <c r="B14" s="188">
        <v>11076</v>
      </c>
      <c r="C14" s="189"/>
      <c r="D14" s="189"/>
      <c r="E14" s="190"/>
      <c r="F14" s="191"/>
      <c r="G14" s="192">
        <v>768</v>
      </c>
      <c r="H14" s="189"/>
      <c r="I14" s="189"/>
      <c r="J14" s="193"/>
      <c r="K14" s="194"/>
      <c r="L14" s="195">
        <v>965</v>
      </c>
      <c r="M14" s="196"/>
      <c r="N14" s="197"/>
      <c r="O14" s="190"/>
      <c r="P14" s="199"/>
    </row>
    <row r="15" spans="1:16" ht="17.25" thickBot="1">
      <c r="A15" s="185" t="s">
        <v>7</v>
      </c>
      <c r="B15" s="188">
        <v>10729</v>
      </c>
      <c r="C15" s="189"/>
      <c r="D15" s="189"/>
      <c r="E15" s="190"/>
      <c r="F15" s="191"/>
      <c r="G15" s="192">
        <v>160</v>
      </c>
      <c r="H15" s="189"/>
      <c r="I15" s="189"/>
      <c r="J15" s="190"/>
      <c r="K15" s="191"/>
      <c r="L15" s="195">
        <v>519</v>
      </c>
      <c r="M15" s="196">
        <v>200</v>
      </c>
      <c r="N15" s="197">
        <v>100</v>
      </c>
      <c r="O15" s="281">
        <f>M15/L15*100</f>
        <v>38.53564547206166</v>
      </c>
      <c r="P15" s="198">
        <f>N15/M15*10</f>
        <v>5</v>
      </c>
    </row>
    <row r="16" spans="1:16" ht="16.5">
      <c r="A16" s="185" t="s">
        <v>8</v>
      </c>
      <c r="B16" s="188">
        <v>6339</v>
      </c>
      <c r="C16" s="189"/>
      <c r="D16" s="189"/>
      <c r="E16" s="190"/>
      <c r="F16" s="191"/>
      <c r="G16" s="192">
        <v>208</v>
      </c>
      <c r="H16" s="189"/>
      <c r="I16" s="189"/>
      <c r="J16" s="193"/>
      <c r="K16" s="194"/>
      <c r="L16" s="195">
        <v>1227</v>
      </c>
      <c r="M16" s="196"/>
      <c r="N16" s="197"/>
      <c r="O16" s="190"/>
      <c r="P16" s="198"/>
    </row>
    <row r="17" spans="1:16" ht="16.5">
      <c r="A17" s="185" t="s">
        <v>55</v>
      </c>
      <c r="B17" s="188">
        <v>9333</v>
      </c>
      <c r="C17" s="189"/>
      <c r="D17" s="189"/>
      <c r="E17" s="190"/>
      <c r="F17" s="191"/>
      <c r="G17" s="192">
        <v>457</v>
      </c>
      <c r="H17" s="189"/>
      <c r="I17" s="189"/>
      <c r="J17" s="193"/>
      <c r="K17" s="194"/>
      <c r="L17" s="195"/>
      <c r="M17" s="196"/>
      <c r="N17" s="197"/>
      <c r="O17" s="190"/>
      <c r="P17" s="199"/>
    </row>
    <row r="18" spans="1:16" ht="16.5">
      <c r="A18" s="185" t="s">
        <v>9</v>
      </c>
      <c r="B18" s="188">
        <v>6554</v>
      </c>
      <c r="C18" s="189"/>
      <c r="D18" s="189"/>
      <c r="E18" s="190"/>
      <c r="F18" s="191"/>
      <c r="G18" s="192">
        <v>325</v>
      </c>
      <c r="H18" s="189"/>
      <c r="I18" s="189"/>
      <c r="J18" s="193"/>
      <c r="K18" s="194"/>
      <c r="L18" s="195"/>
      <c r="M18" s="196"/>
      <c r="N18" s="197"/>
      <c r="O18" s="190"/>
      <c r="P18" s="199"/>
    </row>
    <row r="19" spans="1:16" ht="16.5">
      <c r="A19" s="185" t="s">
        <v>10</v>
      </c>
      <c r="B19" s="188">
        <v>4324</v>
      </c>
      <c r="C19" s="189"/>
      <c r="D19" s="189"/>
      <c r="E19" s="190"/>
      <c r="F19" s="191"/>
      <c r="G19" s="192">
        <v>1812</v>
      </c>
      <c r="H19" s="189"/>
      <c r="I19" s="189"/>
      <c r="J19" s="193"/>
      <c r="K19" s="194"/>
      <c r="L19" s="195">
        <v>859</v>
      </c>
      <c r="M19" s="196"/>
      <c r="N19" s="197"/>
      <c r="O19" s="190"/>
      <c r="P19" s="198"/>
    </row>
    <row r="20" spans="1:16" ht="16.5">
      <c r="A20" s="185" t="s">
        <v>56</v>
      </c>
      <c r="B20" s="188">
        <v>13453</v>
      </c>
      <c r="C20" s="189"/>
      <c r="D20" s="189"/>
      <c r="E20" s="190"/>
      <c r="F20" s="191"/>
      <c r="G20" s="192">
        <v>1860</v>
      </c>
      <c r="H20" s="189"/>
      <c r="I20" s="189"/>
      <c r="J20" s="193"/>
      <c r="K20" s="194"/>
      <c r="L20" s="195"/>
      <c r="M20" s="196"/>
      <c r="N20" s="197"/>
      <c r="O20" s="190"/>
      <c r="P20" s="199"/>
    </row>
    <row r="21" spans="1:16" ht="16.5">
      <c r="A21" s="185" t="s">
        <v>57</v>
      </c>
      <c r="B21" s="188">
        <v>16567</v>
      </c>
      <c r="C21" s="189"/>
      <c r="D21" s="189"/>
      <c r="E21" s="190"/>
      <c r="F21" s="191"/>
      <c r="G21" s="192">
        <v>0</v>
      </c>
      <c r="H21" s="189"/>
      <c r="I21" s="189"/>
      <c r="J21" s="193"/>
      <c r="K21" s="194"/>
      <c r="L21" s="195">
        <v>1147</v>
      </c>
      <c r="M21" s="196"/>
      <c r="N21" s="197"/>
      <c r="O21" s="190"/>
      <c r="P21" s="199"/>
    </row>
    <row r="22" spans="1:16" ht="16.5">
      <c r="A22" s="185" t="s">
        <v>11</v>
      </c>
      <c r="B22" s="188">
        <v>4404</v>
      </c>
      <c r="C22" s="189"/>
      <c r="D22" s="189"/>
      <c r="E22" s="190"/>
      <c r="F22" s="191"/>
      <c r="G22" s="192">
        <v>930</v>
      </c>
      <c r="H22" s="189"/>
      <c r="I22" s="189"/>
      <c r="J22" s="193"/>
      <c r="K22" s="194"/>
      <c r="L22" s="195">
        <v>0</v>
      </c>
      <c r="M22" s="196"/>
      <c r="N22" s="197"/>
      <c r="O22" s="190"/>
      <c r="P22" s="199"/>
    </row>
    <row r="23" spans="1:16" ht="16.5">
      <c r="A23" s="185" t="s">
        <v>12</v>
      </c>
      <c r="B23" s="188">
        <v>15910</v>
      </c>
      <c r="C23" s="189"/>
      <c r="D23" s="189"/>
      <c r="E23" s="190"/>
      <c r="F23" s="191"/>
      <c r="G23" s="192">
        <v>937</v>
      </c>
      <c r="H23" s="189"/>
      <c r="I23" s="189"/>
      <c r="J23" s="193"/>
      <c r="K23" s="194"/>
      <c r="L23" s="195">
        <v>0</v>
      </c>
      <c r="M23" s="196"/>
      <c r="N23" s="197"/>
      <c r="O23" s="190"/>
      <c r="P23" s="199"/>
    </row>
    <row r="24" spans="1:16" ht="16.5">
      <c r="A24" s="185" t="s">
        <v>58</v>
      </c>
      <c r="B24" s="188">
        <v>17084</v>
      </c>
      <c r="C24" s="189"/>
      <c r="D24" s="189"/>
      <c r="E24" s="190"/>
      <c r="F24" s="191"/>
      <c r="G24" s="192">
        <v>348</v>
      </c>
      <c r="H24" s="189"/>
      <c r="I24" s="189"/>
      <c r="J24" s="193"/>
      <c r="K24" s="194"/>
      <c r="L24" s="195"/>
      <c r="M24" s="196"/>
      <c r="N24" s="197"/>
      <c r="O24" s="190"/>
      <c r="P24" s="199"/>
    </row>
    <row r="25" spans="1:16" ht="16.5">
      <c r="A25" s="185" t="s">
        <v>13</v>
      </c>
      <c r="B25" s="188">
        <v>20570</v>
      </c>
      <c r="C25" s="189"/>
      <c r="D25" s="189"/>
      <c r="E25" s="190"/>
      <c r="F25" s="191"/>
      <c r="G25" s="192">
        <v>2791</v>
      </c>
      <c r="H25" s="189"/>
      <c r="I25" s="189"/>
      <c r="J25" s="193"/>
      <c r="K25" s="194"/>
      <c r="L25" s="195">
        <v>606</v>
      </c>
      <c r="M25" s="196"/>
      <c r="N25" s="197"/>
      <c r="O25" s="190"/>
      <c r="P25" s="198"/>
    </row>
    <row r="26" spans="1:16" ht="17.25" thickBot="1">
      <c r="A26" s="200" t="s">
        <v>45</v>
      </c>
      <c r="B26" s="201"/>
      <c r="C26" s="202"/>
      <c r="D26" s="202"/>
      <c r="E26" s="203"/>
      <c r="F26" s="204"/>
      <c r="G26" s="205"/>
      <c r="H26" s="202"/>
      <c r="I26" s="202"/>
      <c r="J26" s="206"/>
      <c r="K26" s="207"/>
      <c r="L26" s="208"/>
      <c r="M26" s="209"/>
      <c r="N26" s="210"/>
      <c r="O26" s="203"/>
      <c r="P26" s="211"/>
    </row>
    <row r="27" spans="1:16" ht="17.25" thickBot="1">
      <c r="A27" s="212" t="s">
        <v>70</v>
      </c>
      <c r="B27" s="213">
        <f>SUM(B5:B26)</f>
        <v>228662</v>
      </c>
      <c r="C27" s="214">
        <f aca="true" t="shared" si="0" ref="C27:N27">SUM(C5:C26)</f>
        <v>0</v>
      </c>
      <c r="D27" s="214">
        <f t="shared" si="0"/>
        <v>0</v>
      </c>
      <c r="E27" s="215">
        <f>C27/B27*100</f>
        <v>0</v>
      </c>
      <c r="F27" s="216">
        <v>0</v>
      </c>
      <c r="G27" s="213">
        <f t="shared" si="0"/>
        <v>26377</v>
      </c>
      <c r="H27" s="214">
        <f t="shared" si="0"/>
        <v>0</v>
      </c>
      <c r="I27" s="214">
        <f t="shared" si="0"/>
        <v>0</v>
      </c>
      <c r="J27" s="217">
        <v>0</v>
      </c>
      <c r="K27" s="216">
        <v>0</v>
      </c>
      <c r="L27" s="213">
        <f t="shared" si="0"/>
        <v>8467</v>
      </c>
      <c r="M27" s="218">
        <f t="shared" si="0"/>
        <v>200</v>
      </c>
      <c r="N27" s="214">
        <f t="shared" si="0"/>
        <v>100</v>
      </c>
      <c r="O27" s="215">
        <f>M27/L27*100</f>
        <v>2.362111727884729</v>
      </c>
      <c r="P27" s="216">
        <f>N27/M27*10</f>
        <v>5</v>
      </c>
    </row>
    <row r="28" spans="1:16" ht="17.25" thickBot="1">
      <c r="A28" s="220" t="s">
        <v>25</v>
      </c>
      <c r="B28" s="213">
        <f>SUM(B6:B27)</f>
        <v>457324</v>
      </c>
      <c r="C28" s="214"/>
      <c r="D28" s="214"/>
      <c r="E28" s="215"/>
      <c r="F28" s="216"/>
      <c r="G28" s="213">
        <f>SUM(G6:G27)</f>
        <v>52754</v>
      </c>
      <c r="H28" s="214"/>
      <c r="I28" s="214"/>
      <c r="J28" s="217"/>
      <c r="K28" s="216"/>
      <c r="L28" s="213">
        <f>SUM(L6:L27)</f>
        <v>16934</v>
      </c>
      <c r="M28" s="218"/>
      <c r="N28" s="214"/>
      <c r="O28" s="215"/>
      <c r="P28" s="219"/>
    </row>
  </sheetData>
  <mergeCells count="6">
    <mergeCell ref="A1:M1"/>
    <mergeCell ref="N1:P1"/>
    <mergeCell ref="A3:A4"/>
    <mergeCell ref="B3:F3"/>
    <mergeCell ref="G3:K3"/>
    <mergeCell ref="L3:P3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22.625" style="0" customWidth="1"/>
    <col min="2" max="2" width="9.25390625" style="0" bestFit="1" customWidth="1"/>
    <col min="3" max="3" width="9.00390625" style="0" customWidth="1"/>
    <col min="4" max="4" width="8.875" style="0" customWidth="1"/>
    <col min="6" max="6" width="7.125" style="0" customWidth="1"/>
    <col min="7" max="8" width="9.25390625" style="0" bestFit="1" customWidth="1"/>
    <col min="9" max="9" width="8.625" style="0" customWidth="1"/>
    <col min="10" max="10" width="8.00390625" style="0" customWidth="1"/>
    <col min="11" max="11" width="7.00390625" style="0" customWidth="1"/>
    <col min="12" max="12" width="9.25390625" style="0" bestFit="1" customWidth="1"/>
    <col min="13" max="13" width="8.75390625" style="0" customWidth="1"/>
    <col min="14" max="14" width="9.00390625" style="0" customWidth="1"/>
    <col min="15" max="15" width="7.875" style="0" customWidth="1"/>
    <col min="16" max="16" width="6.125" style="0" customWidth="1"/>
    <col min="17" max="17" width="9.25390625" style="0" bestFit="1" customWidth="1"/>
    <col min="18" max="19" width="8.875" style="0" customWidth="1"/>
    <col min="20" max="20" width="7.375" style="0" customWidth="1"/>
    <col min="21" max="21" width="6.00390625" style="0" customWidth="1"/>
    <col min="23" max="23" width="8.75390625" style="0" customWidth="1"/>
    <col min="24" max="24" width="9.00390625" style="0" customWidth="1"/>
    <col min="25" max="25" width="7.75390625" style="0" customWidth="1"/>
    <col min="26" max="26" width="6.125" style="0" customWidth="1"/>
  </cols>
  <sheetData>
    <row r="2" spans="1:26" ht="33" customHeight="1">
      <c r="A2" s="160"/>
      <c r="B2" s="247" t="s">
        <v>59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5">
        <v>42558</v>
      </c>
      <c r="P2" s="246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6.5" thickBot="1">
      <c r="A3" s="62"/>
      <c r="B3" s="62"/>
      <c r="C3" s="62"/>
      <c r="D3" s="62"/>
      <c r="E3" s="62"/>
      <c r="F3" s="62"/>
      <c r="G3" s="62"/>
      <c r="H3" s="62"/>
      <c r="I3" s="63"/>
      <c r="J3" s="64"/>
      <c r="K3" s="64"/>
      <c r="L3" s="62"/>
      <c r="M3" s="62"/>
      <c r="N3" s="62"/>
      <c r="O3" s="163"/>
      <c r="P3" s="62" t="s">
        <v>60</v>
      </c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5.75">
      <c r="A4" s="238" t="s">
        <v>49</v>
      </c>
      <c r="B4" s="240" t="s">
        <v>61</v>
      </c>
      <c r="C4" s="241"/>
      <c r="D4" s="242"/>
      <c r="E4" s="243"/>
      <c r="F4" s="244"/>
      <c r="G4" s="236" t="s">
        <v>62</v>
      </c>
      <c r="H4" s="233"/>
      <c r="I4" s="234"/>
      <c r="J4" s="235"/>
      <c r="K4" s="237"/>
      <c r="L4" s="233" t="s">
        <v>63</v>
      </c>
      <c r="M4" s="233"/>
      <c r="N4" s="234"/>
      <c r="O4" s="235"/>
      <c r="P4" s="237"/>
      <c r="Q4" s="233" t="s">
        <v>64</v>
      </c>
      <c r="R4" s="233"/>
      <c r="S4" s="234"/>
      <c r="T4" s="235"/>
      <c r="U4" s="235"/>
      <c r="V4" s="236" t="s">
        <v>65</v>
      </c>
      <c r="W4" s="233"/>
      <c r="X4" s="234"/>
      <c r="Y4" s="235"/>
      <c r="Z4" s="237"/>
    </row>
    <row r="5" spans="1:26" ht="32.25" thickBot="1">
      <c r="A5" s="239"/>
      <c r="B5" s="65" t="s">
        <v>66</v>
      </c>
      <c r="C5" s="66" t="s">
        <v>67</v>
      </c>
      <c r="D5" s="66" t="s">
        <v>68</v>
      </c>
      <c r="E5" s="120" t="s">
        <v>69</v>
      </c>
      <c r="F5" s="121" t="s">
        <v>21</v>
      </c>
      <c r="G5" s="65" t="s">
        <v>66</v>
      </c>
      <c r="H5" s="67" t="s">
        <v>67</v>
      </c>
      <c r="I5" s="66" t="s">
        <v>68</v>
      </c>
      <c r="J5" s="67" t="s">
        <v>69</v>
      </c>
      <c r="K5" s="68" t="s">
        <v>21</v>
      </c>
      <c r="L5" s="65" t="s">
        <v>66</v>
      </c>
      <c r="M5" s="67" t="s">
        <v>67</v>
      </c>
      <c r="N5" s="66" t="s">
        <v>68</v>
      </c>
      <c r="O5" s="67" t="s">
        <v>69</v>
      </c>
      <c r="P5" s="69" t="s">
        <v>21</v>
      </c>
      <c r="Q5" s="65" t="s">
        <v>66</v>
      </c>
      <c r="R5" s="67" t="s">
        <v>67</v>
      </c>
      <c r="S5" s="66" t="s">
        <v>68</v>
      </c>
      <c r="T5" s="70" t="s">
        <v>69</v>
      </c>
      <c r="U5" s="71" t="s">
        <v>21</v>
      </c>
      <c r="V5" s="65" t="s">
        <v>66</v>
      </c>
      <c r="W5" s="67" t="s">
        <v>67</v>
      </c>
      <c r="X5" s="66" t="s">
        <v>68</v>
      </c>
      <c r="Y5" s="72" t="s">
        <v>69</v>
      </c>
      <c r="Z5" s="68" t="s">
        <v>21</v>
      </c>
    </row>
    <row r="6" spans="1:26" ht="15.75">
      <c r="A6" s="73" t="s">
        <v>0</v>
      </c>
      <c r="B6" s="74">
        <v>137</v>
      </c>
      <c r="C6" s="75"/>
      <c r="D6" s="76">
        <v>91</v>
      </c>
      <c r="E6" s="161">
        <f aca="true" t="shared" si="0" ref="E6:E26">C6+D6</f>
        <v>91</v>
      </c>
      <c r="F6" s="162">
        <f aca="true" t="shared" si="1" ref="F6:F26">(E6*100)/B6</f>
        <v>66.42335766423358</v>
      </c>
      <c r="G6" s="119"/>
      <c r="H6" s="75"/>
      <c r="I6" s="80"/>
      <c r="J6" s="77"/>
      <c r="K6" s="78"/>
      <c r="L6" s="79"/>
      <c r="M6" s="81"/>
      <c r="N6" s="80"/>
      <c r="O6" s="77"/>
      <c r="P6" s="82"/>
      <c r="Q6" s="83"/>
      <c r="R6" s="81"/>
      <c r="S6" s="80"/>
      <c r="T6" s="77"/>
      <c r="U6" s="82"/>
      <c r="V6" s="84"/>
      <c r="W6" s="81"/>
      <c r="X6" s="80"/>
      <c r="Y6" s="77"/>
      <c r="Z6" s="82"/>
    </row>
    <row r="7" spans="1:26" ht="15.75">
      <c r="A7" s="85" t="s">
        <v>53</v>
      </c>
      <c r="B7" s="74">
        <v>3000</v>
      </c>
      <c r="C7" s="81"/>
      <c r="D7" s="86">
        <v>3097</v>
      </c>
      <c r="E7" s="77">
        <f t="shared" si="0"/>
        <v>3097</v>
      </c>
      <c r="F7" s="78">
        <f t="shared" si="1"/>
        <v>103.23333333333333</v>
      </c>
      <c r="G7" s="79">
        <v>3500</v>
      </c>
      <c r="H7" s="81"/>
      <c r="I7" s="86">
        <v>1240</v>
      </c>
      <c r="J7" s="77">
        <f>H7+I7</f>
        <v>1240</v>
      </c>
      <c r="K7" s="78">
        <f aca="true" t="shared" si="2" ref="K7:K23">(J7*100)/G7</f>
        <v>35.42857142857143</v>
      </c>
      <c r="L7" s="79">
        <v>2000</v>
      </c>
      <c r="M7" s="81">
        <v>0</v>
      </c>
      <c r="N7" s="86"/>
      <c r="O7" s="77">
        <f aca="true" t="shared" si="3" ref="O7:O26">SUM(M7:N7)</f>
        <v>0</v>
      </c>
      <c r="P7" s="82">
        <f aca="true" t="shared" si="4" ref="P7:P26">(O7*100)/L7</f>
        <v>0</v>
      </c>
      <c r="Q7" s="83">
        <v>5000</v>
      </c>
      <c r="R7" s="81"/>
      <c r="S7" s="86"/>
      <c r="T7" s="77">
        <f aca="true" t="shared" si="5" ref="T7:T24">SUM(R7:S7)</f>
        <v>0</v>
      </c>
      <c r="U7" s="82">
        <f aca="true" t="shared" si="6" ref="U7:U27">(T7*100)/Q7</f>
        <v>0</v>
      </c>
      <c r="V7" s="84">
        <v>11000</v>
      </c>
      <c r="W7" s="81"/>
      <c r="X7" s="86"/>
      <c r="Y7" s="77">
        <f aca="true" t="shared" si="7" ref="Y7:Y25">SUM(W7:X7)</f>
        <v>0</v>
      </c>
      <c r="Z7" s="82">
        <f aca="true" t="shared" si="8" ref="Z7:Z27">(Y7*100)/V7</f>
        <v>0</v>
      </c>
    </row>
    <row r="8" spans="1:26" ht="15.75">
      <c r="A8" s="107" t="s">
        <v>54</v>
      </c>
      <c r="B8" s="74">
        <v>3100</v>
      </c>
      <c r="C8" s="81">
        <v>112</v>
      </c>
      <c r="D8" s="86">
        <v>3488</v>
      </c>
      <c r="E8" s="77">
        <f t="shared" si="0"/>
        <v>3600</v>
      </c>
      <c r="F8" s="78">
        <f t="shared" si="1"/>
        <v>116.12903225806451</v>
      </c>
      <c r="G8" s="79">
        <v>11000</v>
      </c>
      <c r="H8" s="81">
        <v>7741</v>
      </c>
      <c r="I8" s="86">
        <v>10923</v>
      </c>
      <c r="J8" s="77">
        <f>H8+I8</f>
        <v>18664</v>
      </c>
      <c r="K8" s="78">
        <f t="shared" si="2"/>
        <v>169.6727272727273</v>
      </c>
      <c r="L8" s="79">
        <v>6000</v>
      </c>
      <c r="M8" s="81">
        <v>1050</v>
      </c>
      <c r="N8" s="86"/>
      <c r="O8" s="77">
        <f t="shared" si="3"/>
        <v>1050</v>
      </c>
      <c r="P8" s="82">
        <f t="shared" si="4"/>
        <v>17.5</v>
      </c>
      <c r="Q8" s="83">
        <v>8900</v>
      </c>
      <c r="R8" s="81">
        <v>4340</v>
      </c>
      <c r="S8" s="86"/>
      <c r="T8" s="77">
        <f t="shared" si="5"/>
        <v>4340</v>
      </c>
      <c r="U8" s="82">
        <f t="shared" si="6"/>
        <v>48.764044943820224</v>
      </c>
      <c r="V8" s="84">
        <v>2700</v>
      </c>
      <c r="W8" s="81">
        <v>339</v>
      </c>
      <c r="X8" s="86"/>
      <c r="Y8" s="77">
        <f t="shared" si="7"/>
        <v>339</v>
      </c>
      <c r="Z8" s="82">
        <f t="shared" si="8"/>
        <v>12.555555555555555</v>
      </c>
    </row>
    <row r="9" spans="1:26" ht="15.75">
      <c r="A9" s="85" t="s">
        <v>1</v>
      </c>
      <c r="B9" s="74">
        <v>700</v>
      </c>
      <c r="C9" s="81"/>
      <c r="D9" s="86">
        <v>1458</v>
      </c>
      <c r="E9" s="77">
        <v>1548</v>
      </c>
      <c r="F9" s="78">
        <f t="shared" si="1"/>
        <v>221.14285714285714</v>
      </c>
      <c r="G9" s="79">
        <v>650</v>
      </c>
      <c r="H9" s="81"/>
      <c r="I9" s="86">
        <v>100</v>
      </c>
      <c r="J9" s="77">
        <f>H9+I9</f>
        <v>100</v>
      </c>
      <c r="K9" s="78">
        <f t="shared" si="2"/>
        <v>15.384615384615385</v>
      </c>
      <c r="L9" s="79">
        <v>150</v>
      </c>
      <c r="M9" s="81">
        <v>0</v>
      </c>
      <c r="N9" s="86"/>
      <c r="O9" s="77">
        <f t="shared" si="3"/>
        <v>0</v>
      </c>
      <c r="P9" s="82">
        <f t="shared" si="4"/>
        <v>0</v>
      </c>
      <c r="Q9" s="83"/>
      <c r="R9" s="81"/>
      <c r="S9" s="86"/>
      <c r="T9" s="77"/>
      <c r="U9" s="82"/>
      <c r="V9" s="84">
        <v>480</v>
      </c>
      <c r="W9" s="81"/>
      <c r="X9" s="86"/>
      <c r="Y9" s="77">
        <f t="shared" si="7"/>
        <v>0</v>
      </c>
      <c r="Z9" s="82">
        <f t="shared" si="8"/>
        <v>0</v>
      </c>
    </row>
    <row r="10" spans="1:26" ht="15.75">
      <c r="A10" s="85" t="s">
        <v>2</v>
      </c>
      <c r="B10" s="74">
        <v>3500</v>
      </c>
      <c r="C10" s="81"/>
      <c r="D10" s="86">
        <v>6820</v>
      </c>
      <c r="E10" s="77">
        <f t="shared" si="0"/>
        <v>6820</v>
      </c>
      <c r="F10" s="78">
        <f t="shared" si="1"/>
        <v>194.85714285714286</v>
      </c>
      <c r="G10" s="79">
        <v>2500</v>
      </c>
      <c r="H10" s="81"/>
      <c r="I10" s="86">
        <v>3000</v>
      </c>
      <c r="J10" s="77">
        <f aca="true" t="shared" si="9" ref="J10:J26">I10+H10</f>
        <v>3000</v>
      </c>
      <c r="K10" s="78">
        <f t="shared" si="2"/>
        <v>120</v>
      </c>
      <c r="L10" s="79">
        <v>1400</v>
      </c>
      <c r="M10" s="81">
        <v>0</v>
      </c>
      <c r="N10" s="86"/>
      <c r="O10" s="77">
        <f t="shared" si="3"/>
        <v>0</v>
      </c>
      <c r="P10" s="82">
        <f t="shared" si="4"/>
        <v>0</v>
      </c>
      <c r="Q10" s="83"/>
      <c r="R10" s="81"/>
      <c r="S10" s="86"/>
      <c r="T10" s="77"/>
      <c r="U10" s="82"/>
      <c r="V10" s="84">
        <v>1500</v>
      </c>
      <c r="W10" s="81"/>
      <c r="X10" s="86"/>
      <c r="Y10" s="77">
        <f t="shared" si="7"/>
        <v>0</v>
      </c>
      <c r="Z10" s="82">
        <f t="shared" si="8"/>
        <v>0</v>
      </c>
    </row>
    <row r="11" spans="1:26" ht="15.75">
      <c r="A11" s="85" t="s">
        <v>44</v>
      </c>
      <c r="B11" s="74">
        <v>1081</v>
      </c>
      <c r="C11" s="81"/>
      <c r="D11" s="86">
        <v>3345</v>
      </c>
      <c r="E11" s="77">
        <f t="shared" si="0"/>
        <v>3345</v>
      </c>
      <c r="F11" s="78">
        <f t="shared" si="1"/>
        <v>309.43570767807586</v>
      </c>
      <c r="G11" s="79">
        <v>2029</v>
      </c>
      <c r="H11" s="81"/>
      <c r="I11" s="86">
        <v>3200</v>
      </c>
      <c r="J11" s="77">
        <f t="shared" si="9"/>
        <v>3200</v>
      </c>
      <c r="K11" s="78">
        <f t="shared" si="2"/>
        <v>157.71315919172005</v>
      </c>
      <c r="L11" s="79">
        <v>1240</v>
      </c>
      <c r="M11" s="81">
        <v>0</v>
      </c>
      <c r="N11" s="86"/>
      <c r="O11" s="77">
        <f t="shared" si="3"/>
        <v>0</v>
      </c>
      <c r="P11" s="82">
        <f t="shared" si="4"/>
        <v>0</v>
      </c>
      <c r="Q11" s="83">
        <v>3975</v>
      </c>
      <c r="R11" s="81"/>
      <c r="S11" s="86"/>
      <c r="T11" s="77">
        <f t="shared" si="5"/>
        <v>0</v>
      </c>
      <c r="U11" s="82">
        <f t="shared" si="6"/>
        <v>0</v>
      </c>
      <c r="V11" s="84">
        <v>1859</v>
      </c>
      <c r="W11" s="81"/>
      <c r="X11" s="86"/>
      <c r="Y11" s="77">
        <f t="shared" si="7"/>
        <v>0</v>
      </c>
      <c r="Z11" s="82">
        <f t="shared" si="8"/>
        <v>0</v>
      </c>
    </row>
    <row r="12" spans="1:26" ht="15.75">
      <c r="A12" s="85" t="s">
        <v>3</v>
      </c>
      <c r="B12" s="74">
        <v>2859</v>
      </c>
      <c r="C12" s="81">
        <v>992</v>
      </c>
      <c r="D12" s="86">
        <v>2367</v>
      </c>
      <c r="E12" s="77">
        <f t="shared" si="0"/>
        <v>3359</v>
      </c>
      <c r="F12" s="78">
        <f t="shared" si="1"/>
        <v>117.48863238894718</v>
      </c>
      <c r="G12" s="79">
        <v>9134</v>
      </c>
      <c r="H12" s="81">
        <v>4434</v>
      </c>
      <c r="I12" s="86">
        <v>3247</v>
      </c>
      <c r="J12" s="77">
        <f t="shared" si="9"/>
        <v>7681</v>
      </c>
      <c r="K12" s="78">
        <f t="shared" si="2"/>
        <v>84.0924020144515</v>
      </c>
      <c r="L12" s="79">
        <v>2000</v>
      </c>
      <c r="M12" s="81">
        <v>1000</v>
      </c>
      <c r="N12" s="86"/>
      <c r="O12" s="77">
        <f t="shared" si="3"/>
        <v>1000</v>
      </c>
      <c r="P12" s="82">
        <f t="shared" si="4"/>
        <v>50</v>
      </c>
      <c r="Q12" s="83">
        <v>10904</v>
      </c>
      <c r="R12" s="81">
        <v>8670</v>
      </c>
      <c r="S12" s="86"/>
      <c r="T12" s="77">
        <f t="shared" si="5"/>
        <v>8670</v>
      </c>
      <c r="U12" s="82">
        <f t="shared" si="6"/>
        <v>79.51210564930301</v>
      </c>
      <c r="V12" s="84">
        <v>2215</v>
      </c>
      <c r="W12" s="81"/>
      <c r="X12" s="86"/>
      <c r="Y12" s="77">
        <f t="shared" si="7"/>
        <v>0</v>
      </c>
      <c r="Z12" s="82">
        <f t="shared" si="8"/>
        <v>0</v>
      </c>
    </row>
    <row r="13" spans="1:26" ht="15.75">
      <c r="A13" s="85" t="s">
        <v>4</v>
      </c>
      <c r="B13" s="74">
        <v>4000</v>
      </c>
      <c r="C13" s="81">
        <v>1242</v>
      </c>
      <c r="D13" s="86">
        <v>3228</v>
      </c>
      <c r="E13" s="77">
        <f t="shared" si="0"/>
        <v>4470</v>
      </c>
      <c r="F13" s="78">
        <f t="shared" si="1"/>
        <v>111.75</v>
      </c>
      <c r="G13" s="79">
        <v>5000</v>
      </c>
      <c r="H13" s="81"/>
      <c r="I13" s="86">
        <v>5005</v>
      </c>
      <c r="J13" s="77">
        <f t="shared" si="9"/>
        <v>5005</v>
      </c>
      <c r="K13" s="78">
        <f t="shared" si="2"/>
        <v>100.1</v>
      </c>
      <c r="L13" s="79">
        <v>4200</v>
      </c>
      <c r="M13" s="81">
        <v>0</v>
      </c>
      <c r="N13" s="86"/>
      <c r="O13" s="77">
        <f t="shared" si="3"/>
        <v>0</v>
      </c>
      <c r="P13" s="82">
        <f t="shared" si="4"/>
        <v>0</v>
      </c>
      <c r="Q13" s="83">
        <v>40000</v>
      </c>
      <c r="R13" s="81">
        <v>25000</v>
      </c>
      <c r="S13" s="86"/>
      <c r="T13" s="77">
        <f t="shared" si="5"/>
        <v>25000</v>
      </c>
      <c r="U13" s="82">
        <f t="shared" si="6"/>
        <v>62.5</v>
      </c>
      <c r="V13" s="84">
        <v>25000</v>
      </c>
      <c r="W13" s="81"/>
      <c r="X13" s="86"/>
      <c r="Y13" s="77">
        <f t="shared" si="7"/>
        <v>0</v>
      </c>
      <c r="Z13" s="82">
        <f t="shared" si="8"/>
        <v>0</v>
      </c>
    </row>
    <row r="14" spans="1:26" ht="15.75">
      <c r="A14" s="85" t="s">
        <v>5</v>
      </c>
      <c r="B14" s="74">
        <v>1608</v>
      </c>
      <c r="C14" s="81"/>
      <c r="D14" s="86">
        <v>1366</v>
      </c>
      <c r="E14" s="77">
        <f t="shared" si="0"/>
        <v>1366</v>
      </c>
      <c r="F14" s="78">
        <f t="shared" si="1"/>
        <v>84.95024875621891</v>
      </c>
      <c r="G14" s="79">
        <v>1928</v>
      </c>
      <c r="H14" s="81"/>
      <c r="I14" s="86"/>
      <c r="J14" s="77">
        <f t="shared" si="9"/>
        <v>0</v>
      </c>
      <c r="K14" s="78">
        <f t="shared" si="2"/>
        <v>0</v>
      </c>
      <c r="L14" s="79">
        <v>1543</v>
      </c>
      <c r="M14" s="81">
        <v>0</v>
      </c>
      <c r="N14" s="86"/>
      <c r="O14" s="77">
        <f t="shared" si="3"/>
        <v>0</v>
      </c>
      <c r="P14" s="82">
        <f t="shared" si="4"/>
        <v>0</v>
      </c>
      <c r="Q14" s="83">
        <v>7330</v>
      </c>
      <c r="R14" s="81"/>
      <c r="S14" s="86"/>
      <c r="T14" s="77">
        <f t="shared" si="5"/>
        <v>0</v>
      </c>
      <c r="U14" s="82">
        <f t="shared" si="6"/>
        <v>0</v>
      </c>
      <c r="V14" s="84">
        <v>2199</v>
      </c>
      <c r="W14" s="81"/>
      <c r="X14" s="86"/>
      <c r="Y14" s="77">
        <f t="shared" si="7"/>
        <v>0</v>
      </c>
      <c r="Z14" s="82">
        <f t="shared" si="8"/>
        <v>0</v>
      </c>
    </row>
    <row r="15" spans="1:26" ht="15.75">
      <c r="A15" s="85" t="s">
        <v>6</v>
      </c>
      <c r="B15" s="74">
        <v>1500</v>
      </c>
      <c r="C15" s="81"/>
      <c r="D15" s="86">
        <v>1570</v>
      </c>
      <c r="E15" s="77">
        <f t="shared" si="0"/>
        <v>1570</v>
      </c>
      <c r="F15" s="78">
        <f t="shared" si="1"/>
        <v>104.66666666666667</v>
      </c>
      <c r="G15" s="79">
        <v>1700</v>
      </c>
      <c r="H15" s="81"/>
      <c r="I15" s="86"/>
      <c r="J15" s="77">
        <f t="shared" si="9"/>
        <v>0</v>
      </c>
      <c r="K15" s="78">
        <f t="shared" si="2"/>
        <v>0</v>
      </c>
      <c r="L15" s="79">
        <v>900</v>
      </c>
      <c r="M15" s="81">
        <v>0</v>
      </c>
      <c r="N15" s="86"/>
      <c r="O15" s="77">
        <f t="shared" si="3"/>
        <v>0</v>
      </c>
      <c r="P15" s="82">
        <f t="shared" si="4"/>
        <v>0</v>
      </c>
      <c r="Q15" s="83">
        <v>4800</v>
      </c>
      <c r="R15" s="81">
        <v>2000</v>
      </c>
      <c r="S15" s="86"/>
      <c r="T15" s="77">
        <f t="shared" si="5"/>
        <v>2000</v>
      </c>
      <c r="U15" s="82">
        <f t="shared" si="6"/>
        <v>41.666666666666664</v>
      </c>
      <c r="V15" s="84">
        <v>13200</v>
      </c>
      <c r="W15" s="81">
        <v>500</v>
      </c>
      <c r="X15" s="86"/>
      <c r="Y15" s="77">
        <f t="shared" si="7"/>
        <v>500</v>
      </c>
      <c r="Z15" s="82">
        <f t="shared" si="8"/>
        <v>3.787878787878788</v>
      </c>
    </row>
    <row r="16" spans="1:26" ht="15.75">
      <c r="A16" s="107" t="s">
        <v>7</v>
      </c>
      <c r="B16" s="74">
        <v>2134</v>
      </c>
      <c r="C16" s="81"/>
      <c r="D16" s="86">
        <v>2445</v>
      </c>
      <c r="E16" s="77">
        <f t="shared" si="0"/>
        <v>2445</v>
      </c>
      <c r="F16" s="78">
        <f t="shared" si="1"/>
        <v>114.57357075913777</v>
      </c>
      <c r="G16" s="79">
        <v>2580</v>
      </c>
      <c r="H16" s="81"/>
      <c r="I16" s="86">
        <v>5100</v>
      </c>
      <c r="J16" s="77">
        <f t="shared" si="9"/>
        <v>5100</v>
      </c>
      <c r="K16" s="78">
        <f t="shared" si="2"/>
        <v>197.67441860465115</v>
      </c>
      <c r="L16" s="79">
        <v>2300</v>
      </c>
      <c r="M16" s="81">
        <v>0</v>
      </c>
      <c r="N16" s="86"/>
      <c r="O16" s="77">
        <f t="shared" si="3"/>
        <v>0</v>
      </c>
      <c r="P16" s="82">
        <f t="shared" si="4"/>
        <v>0</v>
      </c>
      <c r="Q16" s="83">
        <v>6130</v>
      </c>
      <c r="R16" s="81"/>
      <c r="S16" s="86"/>
      <c r="T16" s="77">
        <f t="shared" si="5"/>
        <v>0</v>
      </c>
      <c r="U16" s="82">
        <f t="shared" si="6"/>
        <v>0</v>
      </c>
      <c r="V16" s="84">
        <v>2030</v>
      </c>
      <c r="W16" s="81"/>
      <c r="X16" s="86"/>
      <c r="Y16" s="77">
        <f t="shared" si="7"/>
        <v>0</v>
      </c>
      <c r="Z16" s="82">
        <f t="shared" si="8"/>
        <v>0</v>
      </c>
    </row>
    <row r="17" spans="1:26" ht="15.75">
      <c r="A17" s="85" t="s">
        <v>8</v>
      </c>
      <c r="B17" s="74">
        <v>837</v>
      </c>
      <c r="C17" s="81"/>
      <c r="D17" s="86">
        <v>930</v>
      </c>
      <c r="E17" s="77">
        <f t="shared" si="0"/>
        <v>930</v>
      </c>
      <c r="F17" s="78">
        <f t="shared" si="1"/>
        <v>111.11111111111111</v>
      </c>
      <c r="G17" s="79">
        <v>712</v>
      </c>
      <c r="H17" s="81"/>
      <c r="I17" s="86">
        <v>180</v>
      </c>
      <c r="J17" s="77">
        <f t="shared" si="9"/>
        <v>180</v>
      </c>
      <c r="K17" s="78">
        <f t="shared" si="2"/>
        <v>25.280898876404493</v>
      </c>
      <c r="L17" s="79">
        <v>413</v>
      </c>
      <c r="M17" s="81">
        <v>0</v>
      </c>
      <c r="N17" s="86"/>
      <c r="O17" s="77">
        <f t="shared" si="3"/>
        <v>0</v>
      </c>
      <c r="P17" s="82">
        <f t="shared" si="4"/>
        <v>0</v>
      </c>
      <c r="Q17" s="83">
        <v>2067</v>
      </c>
      <c r="R17" s="81"/>
      <c r="S17" s="86"/>
      <c r="T17" s="77">
        <f t="shared" si="5"/>
        <v>0</v>
      </c>
      <c r="U17" s="82">
        <f t="shared" si="6"/>
        <v>0</v>
      </c>
      <c r="V17" s="84">
        <v>775</v>
      </c>
      <c r="W17" s="81"/>
      <c r="X17" s="86"/>
      <c r="Y17" s="77">
        <f t="shared" si="7"/>
        <v>0</v>
      </c>
      <c r="Z17" s="82">
        <f t="shared" si="8"/>
        <v>0</v>
      </c>
    </row>
    <row r="18" spans="1:26" ht="15.75">
      <c r="A18" s="85" t="s">
        <v>55</v>
      </c>
      <c r="B18" s="74">
        <v>2500</v>
      </c>
      <c r="C18" s="81"/>
      <c r="D18" s="86">
        <v>2625</v>
      </c>
      <c r="E18" s="77">
        <f t="shared" si="0"/>
        <v>2625</v>
      </c>
      <c r="F18" s="78">
        <f t="shared" si="1"/>
        <v>105</v>
      </c>
      <c r="G18" s="79">
        <v>2000</v>
      </c>
      <c r="H18" s="81"/>
      <c r="I18" s="86">
        <v>1480</v>
      </c>
      <c r="J18" s="77">
        <f t="shared" si="9"/>
        <v>1480</v>
      </c>
      <c r="K18" s="78">
        <f t="shared" si="2"/>
        <v>74</v>
      </c>
      <c r="L18" s="79">
        <v>3460</v>
      </c>
      <c r="M18" s="81">
        <v>0</v>
      </c>
      <c r="N18" s="86"/>
      <c r="O18" s="77">
        <f t="shared" si="3"/>
        <v>0</v>
      </c>
      <c r="P18" s="82">
        <f t="shared" si="4"/>
        <v>0</v>
      </c>
      <c r="Q18" s="83">
        <v>6315</v>
      </c>
      <c r="R18" s="81"/>
      <c r="S18" s="86"/>
      <c r="T18" s="77">
        <f t="shared" si="5"/>
        <v>0</v>
      </c>
      <c r="U18" s="82">
        <f t="shared" si="6"/>
        <v>0</v>
      </c>
      <c r="V18" s="84">
        <v>1705</v>
      </c>
      <c r="W18" s="81"/>
      <c r="X18" s="86"/>
      <c r="Y18" s="77"/>
      <c r="Z18" s="82"/>
    </row>
    <row r="19" spans="1:26" ht="15.75">
      <c r="A19" s="107" t="s">
        <v>9</v>
      </c>
      <c r="B19" s="74">
        <v>1880</v>
      </c>
      <c r="C19" s="81"/>
      <c r="D19" s="86">
        <v>2282</v>
      </c>
      <c r="E19" s="77">
        <f t="shared" si="0"/>
        <v>2282</v>
      </c>
      <c r="F19" s="78">
        <f t="shared" si="1"/>
        <v>121.38297872340425</v>
      </c>
      <c r="G19" s="79">
        <v>6343</v>
      </c>
      <c r="H19" s="81">
        <v>420</v>
      </c>
      <c r="I19" s="86">
        <v>6597</v>
      </c>
      <c r="J19" s="77">
        <f t="shared" si="9"/>
        <v>7017</v>
      </c>
      <c r="K19" s="78">
        <f t="shared" si="2"/>
        <v>110.62588680435125</v>
      </c>
      <c r="L19" s="79">
        <v>2600</v>
      </c>
      <c r="M19" s="81">
        <v>226</v>
      </c>
      <c r="N19" s="86"/>
      <c r="O19" s="77">
        <f t="shared" si="3"/>
        <v>226</v>
      </c>
      <c r="P19" s="82">
        <f t="shared" si="4"/>
        <v>8.692307692307692</v>
      </c>
      <c r="Q19" s="83">
        <v>8650</v>
      </c>
      <c r="R19" s="81">
        <v>1400</v>
      </c>
      <c r="S19" s="86"/>
      <c r="T19" s="77">
        <f t="shared" si="5"/>
        <v>1400</v>
      </c>
      <c r="U19" s="82">
        <f t="shared" si="6"/>
        <v>16.184971098265898</v>
      </c>
      <c r="V19" s="84">
        <v>2820</v>
      </c>
      <c r="W19" s="81"/>
      <c r="X19" s="86"/>
      <c r="Y19" s="77">
        <f t="shared" si="7"/>
        <v>0</v>
      </c>
      <c r="Z19" s="82">
        <f t="shared" si="8"/>
        <v>0</v>
      </c>
    </row>
    <row r="20" spans="1:26" ht="15.75">
      <c r="A20" s="85" t="s">
        <v>10</v>
      </c>
      <c r="B20" s="74">
        <v>1670</v>
      </c>
      <c r="C20" s="81"/>
      <c r="D20" s="86">
        <v>2759</v>
      </c>
      <c r="E20" s="77">
        <f t="shared" si="0"/>
        <v>2759</v>
      </c>
      <c r="F20" s="78">
        <f t="shared" si="1"/>
        <v>165.20958083832335</v>
      </c>
      <c r="G20" s="79">
        <v>4070</v>
      </c>
      <c r="H20" s="81"/>
      <c r="I20" s="86">
        <v>1586</v>
      </c>
      <c r="J20" s="77">
        <f t="shared" si="9"/>
        <v>1586</v>
      </c>
      <c r="K20" s="78">
        <f t="shared" si="2"/>
        <v>38.96805896805897</v>
      </c>
      <c r="L20" s="79">
        <v>2590</v>
      </c>
      <c r="M20" s="81">
        <v>0</v>
      </c>
      <c r="N20" s="86"/>
      <c r="O20" s="77">
        <f t="shared" si="3"/>
        <v>0</v>
      </c>
      <c r="P20" s="82">
        <f t="shared" si="4"/>
        <v>0</v>
      </c>
      <c r="Q20" s="83">
        <v>2460</v>
      </c>
      <c r="R20" s="81"/>
      <c r="S20" s="86"/>
      <c r="T20" s="77">
        <f t="shared" si="5"/>
        <v>0</v>
      </c>
      <c r="U20" s="82">
        <f t="shared" si="6"/>
        <v>0</v>
      </c>
      <c r="V20" s="84">
        <v>2685</v>
      </c>
      <c r="W20" s="81"/>
      <c r="X20" s="86"/>
      <c r="Y20" s="77">
        <f t="shared" si="7"/>
        <v>0</v>
      </c>
      <c r="Z20" s="82">
        <f t="shared" si="8"/>
        <v>0</v>
      </c>
    </row>
    <row r="21" spans="1:26" ht="15.75">
      <c r="A21" s="85" t="s">
        <v>56</v>
      </c>
      <c r="B21" s="74">
        <v>2381</v>
      </c>
      <c r="C21" s="81"/>
      <c r="D21" s="86">
        <v>2500</v>
      </c>
      <c r="E21" s="77">
        <f t="shared" si="0"/>
        <v>2500</v>
      </c>
      <c r="F21" s="78">
        <f t="shared" si="1"/>
        <v>104.99790004199916</v>
      </c>
      <c r="G21" s="79">
        <v>4238</v>
      </c>
      <c r="H21" s="81">
        <v>1100</v>
      </c>
      <c r="I21" s="86">
        <v>2100</v>
      </c>
      <c r="J21" s="77">
        <f t="shared" si="9"/>
        <v>3200</v>
      </c>
      <c r="K21" s="78">
        <f t="shared" si="2"/>
        <v>75.50731477111846</v>
      </c>
      <c r="L21" s="79">
        <v>1150</v>
      </c>
      <c r="M21" s="81">
        <v>0</v>
      </c>
      <c r="N21" s="86"/>
      <c r="O21" s="77">
        <f t="shared" si="3"/>
        <v>0</v>
      </c>
      <c r="P21" s="82">
        <f t="shared" si="4"/>
        <v>0</v>
      </c>
      <c r="Q21" s="83">
        <v>6420</v>
      </c>
      <c r="R21" s="81">
        <v>900</v>
      </c>
      <c r="S21" s="86"/>
      <c r="T21" s="77">
        <f t="shared" si="5"/>
        <v>900</v>
      </c>
      <c r="U21" s="82">
        <f t="shared" si="6"/>
        <v>14.018691588785046</v>
      </c>
      <c r="V21" s="84">
        <v>2830</v>
      </c>
      <c r="W21" s="81"/>
      <c r="X21" s="86"/>
      <c r="Y21" s="77">
        <f t="shared" si="7"/>
        <v>0</v>
      </c>
      <c r="Z21" s="82">
        <f t="shared" si="8"/>
        <v>0</v>
      </c>
    </row>
    <row r="22" spans="1:26" ht="15.75">
      <c r="A22" s="85" t="s">
        <v>57</v>
      </c>
      <c r="B22" s="74">
        <v>1315</v>
      </c>
      <c r="C22" s="81">
        <v>20</v>
      </c>
      <c r="D22" s="86">
        <v>1501</v>
      </c>
      <c r="E22" s="77">
        <f>C22+D22</f>
        <v>1521</v>
      </c>
      <c r="F22" s="78">
        <f t="shared" si="1"/>
        <v>115.66539923954373</v>
      </c>
      <c r="G22" s="79">
        <v>11256</v>
      </c>
      <c r="H22" s="81">
        <v>625</v>
      </c>
      <c r="I22" s="86">
        <v>9954</v>
      </c>
      <c r="J22" s="77">
        <f t="shared" si="9"/>
        <v>10579</v>
      </c>
      <c r="K22" s="78">
        <f t="shared" si="2"/>
        <v>93.98542999289268</v>
      </c>
      <c r="L22" s="79">
        <v>2319</v>
      </c>
      <c r="M22" s="81">
        <v>323</v>
      </c>
      <c r="N22" s="86"/>
      <c r="O22" s="77">
        <f t="shared" si="3"/>
        <v>323</v>
      </c>
      <c r="P22" s="82">
        <f t="shared" si="4"/>
        <v>13.928417421302285</v>
      </c>
      <c r="Q22" s="83">
        <v>12407</v>
      </c>
      <c r="R22" s="81">
        <v>3327</v>
      </c>
      <c r="S22" s="86"/>
      <c r="T22" s="77">
        <f t="shared" si="5"/>
        <v>3327</v>
      </c>
      <c r="U22" s="82">
        <f t="shared" si="6"/>
        <v>26.815507374869025</v>
      </c>
      <c r="V22" s="84">
        <v>2431</v>
      </c>
      <c r="W22" s="81">
        <v>137</v>
      </c>
      <c r="X22" s="86"/>
      <c r="Y22" s="77">
        <f t="shared" si="7"/>
        <v>137</v>
      </c>
      <c r="Z22" s="82">
        <f t="shared" si="8"/>
        <v>5.635540929658577</v>
      </c>
    </row>
    <row r="23" spans="1:26" ht="15.75">
      <c r="A23" s="107" t="s">
        <v>11</v>
      </c>
      <c r="B23" s="74">
        <v>858</v>
      </c>
      <c r="C23" s="81"/>
      <c r="D23" s="86">
        <v>500</v>
      </c>
      <c r="E23" s="77">
        <f t="shared" si="0"/>
        <v>500</v>
      </c>
      <c r="F23" s="78">
        <f t="shared" si="1"/>
        <v>58.27505827505828</v>
      </c>
      <c r="G23" s="79">
        <v>990</v>
      </c>
      <c r="H23" s="81"/>
      <c r="I23" s="86"/>
      <c r="J23" s="77"/>
      <c r="K23" s="78">
        <f t="shared" si="2"/>
        <v>0</v>
      </c>
      <c r="L23" s="79">
        <v>800</v>
      </c>
      <c r="M23" s="81">
        <v>0</v>
      </c>
      <c r="N23" s="86"/>
      <c r="O23" s="77"/>
      <c r="P23" s="82">
        <f t="shared" si="4"/>
        <v>0</v>
      </c>
      <c r="Q23" s="83"/>
      <c r="R23" s="81"/>
      <c r="S23" s="86"/>
      <c r="T23" s="77"/>
      <c r="U23" s="82"/>
      <c r="V23" s="84">
        <v>1200</v>
      </c>
      <c r="W23" s="81"/>
      <c r="X23" s="86"/>
      <c r="Y23" s="77"/>
      <c r="Z23" s="82">
        <f t="shared" si="8"/>
        <v>0</v>
      </c>
    </row>
    <row r="24" spans="1:26" ht="15.75">
      <c r="A24" s="107" t="s">
        <v>12</v>
      </c>
      <c r="B24" s="74">
        <v>2027</v>
      </c>
      <c r="C24" s="81">
        <v>541</v>
      </c>
      <c r="D24" s="86">
        <v>2379</v>
      </c>
      <c r="E24" s="77">
        <f t="shared" si="0"/>
        <v>2920</v>
      </c>
      <c r="F24" s="78">
        <f t="shared" si="1"/>
        <v>144.05525407005427</v>
      </c>
      <c r="G24" s="79">
        <v>4236</v>
      </c>
      <c r="H24" s="81">
        <v>2275</v>
      </c>
      <c r="I24" s="86">
        <v>3736</v>
      </c>
      <c r="J24" s="77">
        <f t="shared" si="9"/>
        <v>6011</v>
      </c>
      <c r="K24" s="78">
        <f>(J24*100)/G24</f>
        <v>141.9027384324835</v>
      </c>
      <c r="L24" s="79">
        <v>1331</v>
      </c>
      <c r="M24" s="81">
        <v>322</v>
      </c>
      <c r="N24" s="86"/>
      <c r="O24" s="77">
        <f t="shared" si="3"/>
        <v>322</v>
      </c>
      <c r="P24" s="82">
        <f t="shared" si="4"/>
        <v>24.192336589030806</v>
      </c>
      <c r="Q24" s="83">
        <v>13949</v>
      </c>
      <c r="R24" s="81">
        <v>4938</v>
      </c>
      <c r="S24" s="86"/>
      <c r="T24" s="77">
        <f t="shared" si="5"/>
        <v>4938</v>
      </c>
      <c r="U24" s="82">
        <f t="shared" si="6"/>
        <v>35.400387124525054</v>
      </c>
      <c r="V24" s="84">
        <v>43250</v>
      </c>
      <c r="W24" s="81"/>
      <c r="X24" s="86"/>
      <c r="Y24" s="77">
        <f t="shared" si="7"/>
        <v>0</v>
      </c>
      <c r="Z24" s="82">
        <f t="shared" si="8"/>
        <v>0</v>
      </c>
    </row>
    <row r="25" spans="1:26" ht="15.75">
      <c r="A25" s="107" t="s">
        <v>58</v>
      </c>
      <c r="B25" s="74">
        <v>2000</v>
      </c>
      <c r="C25" s="81"/>
      <c r="D25" s="86">
        <v>2100</v>
      </c>
      <c r="E25" s="77">
        <f t="shared" si="0"/>
        <v>2100</v>
      </c>
      <c r="F25" s="78">
        <f t="shared" si="1"/>
        <v>105</v>
      </c>
      <c r="G25" s="79">
        <v>2300</v>
      </c>
      <c r="H25" s="81"/>
      <c r="I25" s="86">
        <v>3750</v>
      </c>
      <c r="J25" s="77">
        <f t="shared" si="9"/>
        <v>3750</v>
      </c>
      <c r="K25" s="78">
        <f>(J25*100)/G25</f>
        <v>163.04347826086956</v>
      </c>
      <c r="L25" s="79">
        <v>4000</v>
      </c>
      <c r="M25" s="81">
        <v>0</v>
      </c>
      <c r="N25" s="86"/>
      <c r="O25" s="77">
        <f t="shared" si="3"/>
        <v>0</v>
      </c>
      <c r="P25" s="82">
        <f t="shared" si="4"/>
        <v>0</v>
      </c>
      <c r="Q25" s="83"/>
      <c r="R25" s="81"/>
      <c r="S25" s="86"/>
      <c r="T25" s="77"/>
      <c r="U25" s="82"/>
      <c r="V25" s="84">
        <v>2000</v>
      </c>
      <c r="W25" s="81"/>
      <c r="X25" s="86"/>
      <c r="Y25" s="77">
        <f t="shared" si="7"/>
        <v>0</v>
      </c>
      <c r="Z25" s="82">
        <f t="shared" si="8"/>
        <v>0</v>
      </c>
    </row>
    <row r="26" spans="1:26" ht="16.5" thickBot="1">
      <c r="A26" s="85" t="s">
        <v>13</v>
      </c>
      <c r="B26" s="74">
        <v>5240</v>
      </c>
      <c r="C26" s="81">
        <v>553</v>
      </c>
      <c r="D26" s="86">
        <v>4010</v>
      </c>
      <c r="E26" s="77">
        <f t="shared" si="0"/>
        <v>4563</v>
      </c>
      <c r="F26" s="78">
        <f t="shared" si="1"/>
        <v>87.08015267175573</v>
      </c>
      <c r="G26" s="79">
        <v>23700</v>
      </c>
      <c r="H26" s="81">
        <v>2163</v>
      </c>
      <c r="I26" s="86">
        <v>17550</v>
      </c>
      <c r="J26" s="77">
        <f t="shared" si="9"/>
        <v>19713</v>
      </c>
      <c r="K26" s="78">
        <f>(J26*100)/G26</f>
        <v>83.17721518987342</v>
      </c>
      <c r="L26" s="79">
        <v>7555</v>
      </c>
      <c r="M26" s="81">
        <v>1268</v>
      </c>
      <c r="N26" s="86"/>
      <c r="O26" s="77">
        <f t="shared" si="3"/>
        <v>1268</v>
      </c>
      <c r="P26" s="82">
        <f t="shared" si="4"/>
        <v>16.783587028457976</v>
      </c>
      <c r="Q26" s="83">
        <v>48940</v>
      </c>
      <c r="R26" s="81">
        <v>27893</v>
      </c>
      <c r="S26" s="86"/>
      <c r="T26" s="77">
        <f>SUM(R26:S26)</f>
        <v>27893</v>
      </c>
      <c r="U26" s="82">
        <f t="shared" si="6"/>
        <v>56.9942787086228</v>
      </c>
      <c r="V26" s="84">
        <v>13530</v>
      </c>
      <c r="W26" s="81">
        <v>1590</v>
      </c>
      <c r="X26" s="86"/>
      <c r="Y26" s="77">
        <f>SUM(W26:X26)</f>
        <v>1590</v>
      </c>
      <c r="Z26" s="82">
        <f t="shared" si="8"/>
        <v>11.751662971175167</v>
      </c>
    </row>
    <row r="27" spans="1:26" ht="16.5" thickBot="1">
      <c r="A27" s="87" t="s">
        <v>70</v>
      </c>
      <c r="B27" s="88">
        <f>SUM(B6:B26)</f>
        <v>44327</v>
      </c>
      <c r="C27" s="89">
        <f>SUM(C6:C26)</f>
        <v>3460</v>
      </c>
      <c r="D27" s="90">
        <f>SUM(D6:D26)</f>
        <v>50861</v>
      </c>
      <c r="E27" s="91">
        <f>C27+D27</f>
        <v>54321</v>
      </c>
      <c r="F27" s="92">
        <f>(E27*100)/B27</f>
        <v>122.54607801114444</v>
      </c>
      <c r="G27" s="88">
        <f>SUM(G6:G26)</f>
        <v>99866</v>
      </c>
      <c r="H27" s="89">
        <f>SUM(H6:H26)</f>
        <v>18758</v>
      </c>
      <c r="I27" s="90">
        <f>SUM(I6:I26)</f>
        <v>78748</v>
      </c>
      <c r="J27" s="91">
        <f>I27+H27</f>
        <v>97506</v>
      </c>
      <c r="K27" s="92">
        <f>(J27*100)/G27</f>
        <v>97.63683335669798</v>
      </c>
      <c r="L27" s="93">
        <f>SUM(L6:L26)</f>
        <v>47951</v>
      </c>
      <c r="M27" s="93">
        <f>SUM(M6:M26)</f>
        <v>4189</v>
      </c>
      <c r="N27" s="94">
        <f>SUM(N6:N26)</f>
        <v>0</v>
      </c>
      <c r="O27" s="91">
        <f>SUM(O6:O26)</f>
        <v>4189</v>
      </c>
      <c r="P27" s="92">
        <f>(O27*100)/L27</f>
        <v>8.736001334695835</v>
      </c>
      <c r="Q27" s="95">
        <f>SUM(Q6:Q26)</f>
        <v>188247</v>
      </c>
      <c r="R27" s="95"/>
      <c r="S27" s="94">
        <f>SUM(S6:S26)</f>
        <v>0</v>
      </c>
      <c r="T27" s="96">
        <f>SUM(T6:T26)</f>
        <v>78468</v>
      </c>
      <c r="U27" s="82">
        <f t="shared" si="6"/>
        <v>41.68353280530367</v>
      </c>
      <c r="V27" s="93">
        <f>SUM(V6:V26)</f>
        <v>135409</v>
      </c>
      <c r="W27" s="95"/>
      <c r="X27" s="94">
        <f>SUM(X6:X26)</f>
        <v>0</v>
      </c>
      <c r="Y27" s="96">
        <f>SUM(Y6:Y26)</f>
        <v>2566</v>
      </c>
      <c r="Z27" s="82">
        <f t="shared" si="8"/>
        <v>1.894999593823158</v>
      </c>
    </row>
    <row r="28" spans="1:26" ht="16.5" thickBot="1">
      <c r="A28" s="97" t="s">
        <v>25</v>
      </c>
      <c r="B28" s="98">
        <v>59909</v>
      </c>
      <c r="C28" s="98">
        <v>2339.8</v>
      </c>
      <c r="D28" s="99">
        <v>45758.3</v>
      </c>
      <c r="E28" s="100">
        <v>48098.1</v>
      </c>
      <c r="F28" s="101">
        <v>80.28526598674658</v>
      </c>
      <c r="G28" s="102">
        <v>87140</v>
      </c>
      <c r="H28" s="98">
        <v>20807</v>
      </c>
      <c r="I28" s="99">
        <v>35174</v>
      </c>
      <c r="J28" s="100">
        <v>55981</v>
      </c>
      <c r="K28" s="103">
        <v>64.24259811797108</v>
      </c>
      <c r="L28" s="102">
        <v>60493</v>
      </c>
      <c r="M28" s="98">
        <v>3849</v>
      </c>
      <c r="N28" s="99">
        <v>0</v>
      </c>
      <c r="O28" s="100"/>
      <c r="P28" s="104">
        <v>0</v>
      </c>
      <c r="Q28" s="102">
        <v>169429</v>
      </c>
      <c r="R28" s="98"/>
      <c r="S28" s="99">
        <v>0</v>
      </c>
      <c r="T28" s="105"/>
      <c r="U28" s="106">
        <v>0</v>
      </c>
      <c r="V28" s="98">
        <v>140663</v>
      </c>
      <c r="W28" s="98"/>
      <c r="X28" s="99">
        <v>0</v>
      </c>
      <c r="Y28" s="105"/>
      <c r="Z28" s="104">
        <v>0</v>
      </c>
    </row>
  </sheetData>
  <sheetProtection/>
  <mergeCells count="8">
    <mergeCell ref="O2:P2"/>
    <mergeCell ref="B2:N2"/>
    <mergeCell ref="L4:P4"/>
    <mergeCell ref="Q4:U4"/>
    <mergeCell ref="V4:Z4"/>
    <mergeCell ref="A4:A5"/>
    <mergeCell ref="B4:F4"/>
    <mergeCell ref="G4:K4"/>
  </mergeCells>
  <printOptions/>
  <pageMargins left="0.75" right="0.75" top="1" bottom="1" header="0.5" footer="0.5"/>
  <pageSetup horizontalDpi="600" verticalDpi="600" orientation="landscape" paperSize="9" scale="85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25.25390625" style="0" customWidth="1"/>
    <col min="2" max="2" width="10.25390625" style="0" customWidth="1"/>
    <col min="3" max="3" width="11.00390625" style="0" customWidth="1"/>
    <col min="4" max="4" width="10.25390625" style="0" customWidth="1"/>
    <col min="6" max="6" width="9.875" style="0" customWidth="1"/>
    <col min="7" max="7" width="11.375" style="0" customWidth="1"/>
    <col min="9" max="9" width="12.875" style="0" customWidth="1"/>
  </cols>
  <sheetData>
    <row r="1" spans="1:9" ht="18.75">
      <c r="A1" s="249" t="s">
        <v>47</v>
      </c>
      <c r="B1" s="249"/>
      <c r="C1" s="249"/>
      <c r="D1" s="249"/>
      <c r="E1" s="249"/>
      <c r="F1" s="249"/>
      <c r="G1" s="249"/>
      <c r="H1" s="249"/>
      <c r="I1" s="122">
        <v>42192</v>
      </c>
    </row>
    <row r="2" spans="1:9" ht="19.5" thickBot="1">
      <c r="A2" s="57"/>
      <c r="F2" s="250"/>
      <c r="G2" s="250"/>
      <c r="H2" s="251"/>
      <c r="I2" s="251"/>
    </row>
    <row r="3" spans="1:9" ht="18.75">
      <c r="A3" s="186" t="s">
        <v>72</v>
      </c>
      <c r="B3" s="164" t="s">
        <v>73</v>
      </c>
      <c r="C3" s="165"/>
      <c r="D3" s="165"/>
      <c r="E3" s="165"/>
      <c r="F3" s="165"/>
      <c r="G3" s="165"/>
      <c r="H3" s="165"/>
      <c r="I3" s="252"/>
    </row>
    <row r="4" spans="1:9" ht="18.75">
      <c r="A4" s="187"/>
      <c r="B4" s="253" t="s">
        <v>74</v>
      </c>
      <c r="C4" s="254"/>
      <c r="D4" s="254"/>
      <c r="E4" s="255"/>
      <c r="F4" s="253" t="s">
        <v>75</v>
      </c>
      <c r="G4" s="254"/>
      <c r="H4" s="254"/>
      <c r="I4" s="255"/>
    </row>
    <row r="5" spans="1:9" ht="19.5" thickBot="1">
      <c r="A5" s="166"/>
      <c r="B5" s="123" t="s">
        <v>22</v>
      </c>
      <c r="C5" s="124" t="s">
        <v>76</v>
      </c>
      <c r="D5" s="125" t="s">
        <v>77</v>
      </c>
      <c r="E5" s="126" t="s">
        <v>21</v>
      </c>
      <c r="F5" s="127" t="s">
        <v>22</v>
      </c>
      <c r="G5" s="124" t="s">
        <v>76</v>
      </c>
      <c r="H5" s="128" t="s">
        <v>77</v>
      </c>
      <c r="I5" s="129" t="s">
        <v>21</v>
      </c>
    </row>
    <row r="6" spans="1:9" ht="18.75">
      <c r="A6" s="130" t="s">
        <v>0</v>
      </c>
      <c r="B6" s="131">
        <v>469</v>
      </c>
      <c r="C6" s="132">
        <v>179</v>
      </c>
      <c r="D6" s="133">
        <v>153</v>
      </c>
      <c r="E6" s="134">
        <f aca="true" t="shared" si="0" ref="E6:E26">D6/B6*100</f>
        <v>32.6226012793177</v>
      </c>
      <c r="F6" s="135"/>
      <c r="G6" s="136"/>
      <c r="H6" s="136"/>
      <c r="I6" s="134">
        <v>0</v>
      </c>
    </row>
    <row r="7" spans="1:9" ht="18.75">
      <c r="A7" s="137" t="s">
        <v>53</v>
      </c>
      <c r="B7" s="138">
        <v>3876</v>
      </c>
      <c r="C7" s="139">
        <v>6539</v>
      </c>
      <c r="D7" s="140">
        <v>6286</v>
      </c>
      <c r="E7" s="141">
        <f t="shared" si="0"/>
        <v>162.17750257997935</v>
      </c>
      <c r="F7" s="142">
        <v>2735</v>
      </c>
      <c r="G7" s="143"/>
      <c r="H7" s="143"/>
      <c r="I7" s="141">
        <f aca="true" t="shared" si="1" ref="I7:I26">H7/F7*100</f>
        <v>0</v>
      </c>
    </row>
    <row r="8" spans="1:9" ht="18.75">
      <c r="A8" s="137" t="s">
        <v>54</v>
      </c>
      <c r="B8" s="138">
        <v>5042</v>
      </c>
      <c r="C8" s="139">
        <v>4074</v>
      </c>
      <c r="D8" s="140">
        <v>3740</v>
      </c>
      <c r="E8" s="141">
        <f t="shared" si="0"/>
        <v>74.1769139230464</v>
      </c>
      <c r="F8" s="142">
        <v>2033</v>
      </c>
      <c r="G8" s="143">
        <v>670</v>
      </c>
      <c r="H8" s="143">
        <v>670</v>
      </c>
      <c r="I8" s="141">
        <f t="shared" si="1"/>
        <v>32.95622233152976</v>
      </c>
    </row>
    <row r="9" spans="1:9" ht="18.75">
      <c r="A9" s="137" t="s">
        <v>1</v>
      </c>
      <c r="B9" s="138">
        <v>3728</v>
      </c>
      <c r="C9" s="139">
        <v>2300</v>
      </c>
      <c r="D9" s="140">
        <v>1900</v>
      </c>
      <c r="E9" s="141">
        <f t="shared" si="0"/>
        <v>50.96566523605151</v>
      </c>
      <c r="F9" s="142">
        <v>2127</v>
      </c>
      <c r="G9" s="143">
        <v>300</v>
      </c>
      <c r="H9" s="143">
        <v>200</v>
      </c>
      <c r="I9" s="141">
        <f t="shared" si="1"/>
        <v>9.402914903620124</v>
      </c>
    </row>
    <row r="10" spans="1:9" ht="18.75">
      <c r="A10" s="137" t="s">
        <v>2</v>
      </c>
      <c r="B10" s="138">
        <v>3381</v>
      </c>
      <c r="C10" s="139">
        <v>3296</v>
      </c>
      <c r="D10" s="140">
        <v>3186</v>
      </c>
      <c r="E10" s="141">
        <f t="shared" si="0"/>
        <v>94.23247559893522</v>
      </c>
      <c r="F10" s="142">
        <v>495</v>
      </c>
      <c r="G10" s="143">
        <v>495</v>
      </c>
      <c r="H10" s="143">
        <v>450</v>
      </c>
      <c r="I10" s="141">
        <f t="shared" si="1"/>
        <v>90.9090909090909</v>
      </c>
    </row>
    <row r="11" spans="1:9" ht="18.75">
      <c r="A11" s="137" t="s">
        <v>44</v>
      </c>
      <c r="B11" s="138">
        <v>3876</v>
      </c>
      <c r="C11" s="139">
        <v>3876</v>
      </c>
      <c r="D11" s="140">
        <v>3676</v>
      </c>
      <c r="E11" s="141">
        <f t="shared" si="0"/>
        <v>94.84004127966976</v>
      </c>
      <c r="F11" s="142">
        <v>4597</v>
      </c>
      <c r="G11" s="143">
        <v>3402</v>
      </c>
      <c r="H11" s="143">
        <v>2556</v>
      </c>
      <c r="I11" s="141">
        <f t="shared" si="1"/>
        <v>55.6014792255819</v>
      </c>
    </row>
    <row r="12" spans="1:9" ht="18.75">
      <c r="A12" s="137" t="s">
        <v>3</v>
      </c>
      <c r="B12" s="138">
        <v>5068</v>
      </c>
      <c r="C12" s="139">
        <v>2126</v>
      </c>
      <c r="D12" s="140">
        <v>2126</v>
      </c>
      <c r="E12" s="141">
        <f t="shared" si="0"/>
        <v>41.94948697711129</v>
      </c>
      <c r="F12" s="142">
        <v>3866</v>
      </c>
      <c r="G12" s="143">
        <v>46</v>
      </c>
      <c r="H12" s="143">
        <v>46</v>
      </c>
      <c r="I12" s="141">
        <f t="shared" si="1"/>
        <v>1.189860320744956</v>
      </c>
    </row>
    <row r="13" spans="1:9" ht="18.75">
      <c r="A13" s="137" t="s">
        <v>4</v>
      </c>
      <c r="B13" s="138">
        <v>5036</v>
      </c>
      <c r="C13" s="139">
        <v>4874</v>
      </c>
      <c r="D13" s="140">
        <v>4874</v>
      </c>
      <c r="E13" s="141">
        <f t="shared" si="0"/>
        <v>96.78316123907862</v>
      </c>
      <c r="F13" s="142">
        <v>9204</v>
      </c>
      <c r="G13" s="143">
        <v>2157</v>
      </c>
      <c r="H13" s="143">
        <v>2147</v>
      </c>
      <c r="I13" s="141">
        <f t="shared" si="1"/>
        <v>23.326814428509344</v>
      </c>
    </row>
    <row r="14" spans="1:9" ht="18.75">
      <c r="A14" s="137" t="s">
        <v>5</v>
      </c>
      <c r="B14" s="144">
        <v>2338</v>
      </c>
      <c r="C14" s="139">
        <v>2183</v>
      </c>
      <c r="D14" s="140">
        <v>2183</v>
      </c>
      <c r="E14" s="141">
        <f t="shared" si="0"/>
        <v>93.37040205303678</v>
      </c>
      <c r="F14" s="142">
        <v>1151</v>
      </c>
      <c r="G14" s="143">
        <v>230</v>
      </c>
      <c r="H14" s="143">
        <v>160</v>
      </c>
      <c r="I14" s="141">
        <f t="shared" si="1"/>
        <v>13.900955690703737</v>
      </c>
    </row>
    <row r="15" spans="1:9" ht="18.75">
      <c r="A15" s="137" t="s">
        <v>6</v>
      </c>
      <c r="B15" s="144">
        <v>795</v>
      </c>
      <c r="C15" s="139">
        <v>795</v>
      </c>
      <c r="D15" s="140">
        <v>795</v>
      </c>
      <c r="E15" s="141">
        <f t="shared" si="0"/>
        <v>100</v>
      </c>
      <c r="F15" s="142">
        <v>199</v>
      </c>
      <c r="G15" s="143"/>
      <c r="H15" s="143"/>
      <c r="I15" s="141">
        <f t="shared" si="1"/>
        <v>0</v>
      </c>
    </row>
    <row r="16" spans="1:9" ht="18.75">
      <c r="A16" s="137" t="s">
        <v>7</v>
      </c>
      <c r="B16" s="144">
        <v>2125</v>
      </c>
      <c r="C16" s="139">
        <v>2180</v>
      </c>
      <c r="D16" s="140">
        <v>2180</v>
      </c>
      <c r="E16" s="141">
        <f t="shared" si="0"/>
        <v>102.58823529411765</v>
      </c>
      <c r="F16" s="142">
        <v>1723</v>
      </c>
      <c r="G16" s="143">
        <v>1400</v>
      </c>
      <c r="H16" s="143">
        <v>1400</v>
      </c>
      <c r="I16" s="141">
        <f t="shared" si="1"/>
        <v>81.2536273940801</v>
      </c>
    </row>
    <row r="17" spans="1:9" ht="18.75">
      <c r="A17" s="137" t="s">
        <v>8</v>
      </c>
      <c r="B17" s="138">
        <v>1362</v>
      </c>
      <c r="C17" s="139">
        <v>1362</v>
      </c>
      <c r="D17" s="140">
        <v>1362</v>
      </c>
      <c r="E17" s="141">
        <f t="shared" si="0"/>
        <v>100</v>
      </c>
      <c r="F17" s="142">
        <v>445</v>
      </c>
      <c r="G17" s="143"/>
      <c r="H17" s="143"/>
      <c r="I17" s="141">
        <f t="shared" si="1"/>
        <v>0</v>
      </c>
    </row>
    <row r="18" spans="1:9" ht="18.75">
      <c r="A18" s="137" t="s">
        <v>55</v>
      </c>
      <c r="B18" s="138" t="s">
        <v>78</v>
      </c>
      <c r="C18" s="139">
        <v>3028</v>
      </c>
      <c r="D18" s="140">
        <v>2989</v>
      </c>
      <c r="E18" s="141">
        <f t="shared" si="0"/>
        <v>99.73306639973306</v>
      </c>
      <c r="F18" s="142" t="s">
        <v>79</v>
      </c>
      <c r="G18" s="143"/>
      <c r="H18" s="143"/>
      <c r="I18" s="141">
        <f t="shared" si="1"/>
        <v>0</v>
      </c>
    </row>
    <row r="19" spans="1:9" ht="18.75">
      <c r="A19" s="137" t="s">
        <v>9</v>
      </c>
      <c r="B19" s="138">
        <v>1821</v>
      </c>
      <c r="C19" s="139">
        <v>1815</v>
      </c>
      <c r="D19" s="140">
        <v>1700</v>
      </c>
      <c r="E19" s="141">
        <f t="shared" si="0"/>
        <v>93.35529928610653</v>
      </c>
      <c r="F19" s="142">
        <v>1140</v>
      </c>
      <c r="G19" s="143"/>
      <c r="H19" s="143"/>
      <c r="I19" s="141">
        <f t="shared" si="1"/>
        <v>0</v>
      </c>
    </row>
    <row r="20" spans="1:9" ht="18.75">
      <c r="A20" s="137" t="s">
        <v>10</v>
      </c>
      <c r="B20" s="138">
        <v>3119</v>
      </c>
      <c r="C20" s="139">
        <v>3151</v>
      </c>
      <c r="D20" s="140">
        <v>3030</v>
      </c>
      <c r="E20" s="141">
        <f t="shared" si="0"/>
        <v>97.1465213209362</v>
      </c>
      <c r="F20" s="142">
        <v>2655</v>
      </c>
      <c r="G20" s="143"/>
      <c r="H20" s="143"/>
      <c r="I20" s="141">
        <f t="shared" si="1"/>
        <v>0</v>
      </c>
    </row>
    <row r="21" spans="1:9" ht="18.75">
      <c r="A21" s="137" t="s">
        <v>56</v>
      </c>
      <c r="B21" s="138">
        <v>1751</v>
      </c>
      <c r="C21" s="139">
        <v>1751</v>
      </c>
      <c r="D21" s="140">
        <v>1751</v>
      </c>
      <c r="E21" s="141">
        <f t="shared" si="0"/>
        <v>100</v>
      </c>
      <c r="F21" s="142">
        <v>3408</v>
      </c>
      <c r="G21" s="143">
        <v>570</v>
      </c>
      <c r="H21" s="143">
        <v>570</v>
      </c>
      <c r="I21" s="141">
        <f t="shared" si="1"/>
        <v>16.725352112676056</v>
      </c>
    </row>
    <row r="22" spans="1:9" ht="18.75">
      <c r="A22" s="137" t="s">
        <v>57</v>
      </c>
      <c r="B22" s="138">
        <v>5186</v>
      </c>
      <c r="C22" s="139">
        <v>2296</v>
      </c>
      <c r="D22" s="140">
        <v>2296</v>
      </c>
      <c r="E22" s="141">
        <f t="shared" si="0"/>
        <v>44.27304280755881</v>
      </c>
      <c r="F22" s="142">
        <v>1991</v>
      </c>
      <c r="G22" s="143">
        <v>120</v>
      </c>
      <c r="H22" s="143"/>
      <c r="I22" s="141">
        <f t="shared" si="1"/>
        <v>0</v>
      </c>
    </row>
    <row r="23" spans="1:9" ht="18.75">
      <c r="A23" s="137" t="s">
        <v>11</v>
      </c>
      <c r="B23" s="138">
        <v>2178</v>
      </c>
      <c r="C23" s="139">
        <v>1200</v>
      </c>
      <c r="D23" s="140">
        <v>1200</v>
      </c>
      <c r="E23" s="141">
        <f t="shared" si="0"/>
        <v>55.09641873278237</v>
      </c>
      <c r="F23" s="142">
        <v>1002</v>
      </c>
      <c r="G23" s="143"/>
      <c r="H23" s="143"/>
      <c r="I23" s="141">
        <f t="shared" si="1"/>
        <v>0</v>
      </c>
    </row>
    <row r="24" spans="1:9" ht="18.75">
      <c r="A24" s="137" t="s">
        <v>12</v>
      </c>
      <c r="B24" s="138">
        <v>6295</v>
      </c>
      <c r="C24" s="139">
        <v>5141</v>
      </c>
      <c r="D24" s="140">
        <v>5141</v>
      </c>
      <c r="E24" s="141">
        <f t="shared" si="0"/>
        <v>81.6679904686259</v>
      </c>
      <c r="F24" s="142">
        <v>2160</v>
      </c>
      <c r="G24" s="143">
        <v>6</v>
      </c>
      <c r="H24" s="143">
        <v>6</v>
      </c>
      <c r="I24" s="141">
        <f t="shared" si="1"/>
        <v>0.2777777777777778</v>
      </c>
    </row>
    <row r="25" spans="1:9" ht="18.75">
      <c r="A25" s="137" t="s">
        <v>58</v>
      </c>
      <c r="B25" s="138">
        <v>3968</v>
      </c>
      <c r="C25" s="139">
        <v>3250</v>
      </c>
      <c r="D25" s="140">
        <v>2950</v>
      </c>
      <c r="E25" s="141">
        <f t="shared" si="0"/>
        <v>74.34475806451613</v>
      </c>
      <c r="F25" s="142">
        <v>2408</v>
      </c>
      <c r="G25" s="143">
        <v>785</v>
      </c>
      <c r="H25" s="143">
        <v>650</v>
      </c>
      <c r="I25" s="141">
        <f t="shared" si="1"/>
        <v>26.993355481727576</v>
      </c>
    </row>
    <row r="26" spans="1:9" ht="18.75">
      <c r="A26" s="137" t="s">
        <v>13</v>
      </c>
      <c r="B26" s="138">
        <v>3868</v>
      </c>
      <c r="C26" s="139">
        <v>3562</v>
      </c>
      <c r="D26" s="140">
        <v>3320</v>
      </c>
      <c r="E26" s="141">
        <f t="shared" si="0"/>
        <v>85.83247156153051</v>
      </c>
      <c r="F26" s="142">
        <v>3968</v>
      </c>
      <c r="G26" s="143">
        <v>405</v>
      </c>
      <c r="H26" s="143">
        <v>330</v>
      </c>
      <c r="I26" s="141">
        <f t="shared" si="1"/>
        <v>8.316532258064516</v>
      </c>
    </row>
    <row r="27" spans="1:9" ht="19.5" thickBot="1">
      <c r="A27" s="145"/>
      <c r="B27" s="146"/>
      <c r="C27" s="147"/>
      <c r="D27" s="148"/>
      <c r="E27" s="149"/>
      <c r="F27" s="150"/>
      <c r="G27" s="151"/>
      <c r="H27" s="151"/>
      <c r="I27" s="152"/>
    </row>
    <row r="28" spans="1:9" ht="19.5" thickBot="1">
      <c r="A28" s="153" t="s">
        <v>24</v>
      </c>
      <c r="B28" s="154">
        <f>SUM(B6:B27)</f>
        <v>65282</v>
      </c>
      <c r="C28" s="155">
        <f>SUM(C6:C27)</f>
        <v>58978</v>
      </c>
      <c r="D28" s="155">
        <f>SUM(D6:D27)</f>
        <v>56838</v>
      </c>
      <c r="E28" s="156">
        <f>D28/B28*100</f>
        <v>87.06534726264515</v>
      </c>
      <c r="F28" s="157">
        <f>SUM(F6:F27)</f>
        <v>47307</v>
      </c>
      <c r="G28" s="158">
        <f>SUM(G6:G27)</f>
        <v>10586</v>
      </c>
      <c r="H28" s="158">
        <f>SUM(H6:H27)</f>
        <v>9185</v>
      </c>
      <c r="I28" s="159">
        <f>H28/F28*100</f>
        <v>19.415731287124526</v>
      </c>
    </row>
  </sheetData>
  <mergeCells count="6">
    <mergeCell ref="A1:H1"/>
    <mergeCell ref="F2:I2"/>
    <mergeCell ref="A3:A5"/>
    <mergeCell ref="B3:I3"/>
    <mergeCell ref="B4:E4"/>
    <mergeCell ref="F4:I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90" workbookViewId="0" topLeftCell="A1">
      <selection activeCell="F13" sqref="F13"/>
    </sheetView>
  </sheetViews>
  <sheetFormatPr defaultColWidth="9.00390625" defaultRowHeight="12.75"/>
  <cols>
    <col min="1" max="1" width="26.875" style="0" customWidth="1"/>
    <col min="2" max="2" width="10.375" style="0" customWidth="1"/>
    <col min="3" max="3" width="10.00390625" style="0" customWidth="1"/>
    <col min="4" max="4" width="8.625" style="0" customWidth="1"/>
    <col min="5" max="5" width="17.00390625" style="0" customWidth="1"/>
    <col min="6" max="6" width="13.875" style="0" customWidth="1"/>
    <col min="7" max="7" width="15.125" style="0" customWidth="1"/>
    <col min="8" max="8" width="14.625" style="0" hidden="1" customWidth="1"/>
  </cols>
  <sheetData>
    <row r="1" spans="1:6" ht="18.75">
      <c r="A1" s="56"/>
      <c r="B1" s="57"/>
      <c r="C1" s="57"/>
      <c r="D1" s="57"/>
      <c r="E1" s="57"/>
      <c r="F1" s="57"/>
    </row>
    <row r="2" spans="1:6" ht="18.75">
      <c r="A2" s="257" t="s">
        <v>47</v>
      </c>
      <c r="B2" s="257"/>
      <c r="C2" s="257"/>
      <c r="D2" s="257"/>
      <c r="E2" s="257"/>
      <c r="F2" s="58">
        <v>42558</v>
      </c>
    </row>
    <row r="3" spans="1:8" ht="18.75">
      <c r="A3" s="57"/>
      <c r="B3" s="57"/>
      <c r="C3" s="57"/>
      <c r="D3" s="57"/>
      <c r="E3" s="57"/>
      <c r="F3" s="59"/>
      <c r="G3" s="59" t="s">
        <v>48</v>
      </c>
      <c r="H3" s="59"/>
    </row>
    <row r="4" spans="1:8" ht="12.75" customHeight="1">
      <c r="A4" s="258" t="s">
        <v>49</v>
      </c>
      <c r="B4" s="259" t="s">
        <v>50</v>
      </c>
      <c r="C4" s="259"/>
      <c r="D4" s="259"/>
      <c r="E4" s="260" t="s">
        <v>51</v>
      </c>
      <c r="F4" s="256" t="s">
        <v>52</v>
      </c>
      <c r="G4" s="256" t="s">
        <v>71</v>
      </c>
      <c r="H4" s="256"/>
    </row>
    <row r="5" spans="1:8" ht="12.75" customHeight="1">
      <c r="A5" s="258"/>
      <c r="B5" s="259"/>
      <c r="C5" s="259"/>
      <c r="D5" s="259"/>
      <c r="E5" s="260"/>
      <c r="F5" s="256"/>
      <c r="G5" s="256"/>
      <c r="H5" s="256"/>
    </row>
    <row r="6" spans="1:8" ht="42.75" customHeight="1">
      <c r="A6" s="258"/>
      <c r="B6" s="60" t="s">
        <v>22</v>
      </c>
      <c r="C6" s="60" t="s">
        <v>23</v>
      </c>
      <c r="D6" s="60" t="s">
        <v>21</v>
      </c>
      <c r="E6" s="260"/>
      <c r="F6" s="256"/>
      <c r="G6" s="256"/>
      <c r="H6" s="256"/>
    </row>
    <row r="7" spans="1:8" ht="18.75">
      <c r="A7" s="112" t="s">
        <v>0</v>
      </c>
      <c r="B7" s="60"/>
      <c r="C7" s="60"/>
      <c r="D7" s="113"/>
      <c r="E7" s="111"/>
      <c r="F7" s="111"/>
      <c r="G7" s="111"/>
      <c r="H7" s="111"/>
    </row>
    <row r="8" spans="1:8" ht="18.75">
      <c r="A8" s="112" t="s">
        <v>53</v>
      </c>
      <c r="B8" s="114">
        <v>4315</v>
      </c>
      <c r="C8" s="60">
        <v>4865</v>
      </c>
      <c r="D8" s="113">
        <f aca="true" t="shared" si="0" ref="D8:D14">C8/B8*100</f>
        <v>112.74623406720741</v>
      </c>
      <c r="E8" s="111">
        <v>1000</v>
      </c>
      <c r="F8" s="111">
        <v>6184</v>
      </c>
      <c r="G8" s="111">
        <v>100</v>
      </c>
      <c r="H8" s="111"/>
    </row>
    <row r="9" spans="1:8" ht="18.75">
      <c r="A9" s="112" t="s">
        <v>54</v>
      </c>
      <c r="B9" s="114">
        <v>6692</v>
      </c>
      <c r="C9" s="60">
        <v>6732</v>
      </c>
      <c r="D9" s="113">
        <f t="shared" si="0"/>
        <v>100.59772863120145</v>
      </c>
      <c r="E9" s="111">
        <v>19000</v>
      </c>
      <c r="F9" s="111">
        <v>3223</v>
      </c>
      <c r="G9" s="111">
        <v>2620</v>
      </c>
      <c r="H9" s="111"/>
    </row>
    <row r="10" spans="1:8" ht="18.75">
      <c r="A10" s="112" t="s">
        <v>1</v>
      </c>
      <c r="B10" s="114">
        <v>2100</v>
      </c>
      <c r="C10" s="60">
        <v>2100</v>
      </c>
      <c r="D10" s="113">
        <f t="shared" si="0"/>
        <v>100</v>
      </c>
      <c r="E10" s="111">
        <v>2504</v>
      </c>
      <c r="F10" s="111">
        <v>700</v>
      </c>
      <c r="G10" s="111">
        <v>535</v>
      </c>
      <c r="H10" s="111"/>
    </row>
    <row r="11" spans="1:8" ht="18.75">
      <c r="A11" s="112" t="s">
        <v>2</v>
      </c>
      <c r="B11" s="114">
        <v>9451</v>
      </c>
      <c r="C11" s="60">
        <v>12260</v>
      </c>
      <c r="D11" s="113">
        <f t="shared" si="0"/>
        <v>129.7217225690403</v>
      </c>
      <c r="E11" s="111">
        <v>20130</v>
      </c>
      <c r="F11" s="111">
        <v>4765</v>
      </c>
      <c r="G11" s="111">
        <v>1025</v>
      </c>
      <c r="H11" s="111"/>
    </row>
    <row r="12" spans="1:8" ht="18.75">
      <c r="A12" s="112" t="s">
        <v>44</v>
      </c>
      <c r="B12" s="114">
        <v>10658</v>
      </c>
      <c r="C12" s="60">
        <v>11125</v>
      </c>
      <c r="D12" s="113">
        <f t="shared" si="0"/>
        <v>104.3816851191593</v>
      </c>
      <c r="E12" s="111">
        <v>20731</v>
      </c>
      <c r="F12" s="111">
        <v>15431</v>
      </c>
      <c r="G12" s="111">
        <v>5914</v>
      </c>
      <c r="H12" s="111"/>
    </row>
    <row r="13" spans="1:8" ht="18.75">
      <c r="A13" s="112" t="s">
        <v>3</v>
      </c>
      <c r="B13" s="114">
        <v>15725</v>
      </c>
      <c r="C13" s="60">
        <v>15725</v>
      </c>
      <c r="D13" s="113">
        <f t="shared" si="0"/>
        <v>100</v>
      </c>
      <c r="E13" s="111">
        <v>36210</v>
      </c>
      <c r="F13" s="111">
        <v>10562</v>
      </c>
      <c r="G13" s="111">
        <v>9225</v>
      </c>
      <c r="H13" s="111"/>
    </row>
    <row r="14" spans="1:8" ht="18.75">
      <c r="A14" s="112" t="s">
        <v>4</v>
      </c>
      <c r="B14" s="114">
        <v>35646</v>
      </c>
      <c r="C14" s="60">
        <v>35646</v>
      </c>
      <c r="D14" s="113">
        <f t="shared" si="0"/>
        <v>100</v>
      </c>
      <c r="E14" s="111">
        <v>55853</v>
      </c>
      <c r="F14" s="111">
        <v>31242</v>
      </c>
      <c r="G14" s="111">
        <v>39428</v>
      </c>
      <c r="H14" s="111"/>
    </row>
    <row r="15" spans="1:8" ht="18.75">
      <c r="A15" s="112" t="s">
        <v>5</v>
      </c>
      <c r="B15" s="114">
        <v>11163</v>
      </c>
      <c r="C15" s="60">
        <v>12603</v>
      </c>
      <c r="D15" s="113">
        <f aca="true" t="shared" si="1" ref="D15:D24">C15/B15*100</f>
        <v>112.89975812953507</v>
      </c>
      <c r="E15" s="111">
        <v>8975</v>
      </c>
      <c r="F15" s="111">
        <v>11659</v>
      </c>
      <c r="G15" s="111">
        <v>1448</v>
      </c>
      <c r="H15" s="111"/>
    </row>
    <row r="16" spans="1:8" ht="18.75">
      <c r="A16" s="112" t="s">
        <v>6</v>
      </c>
      <c r="B16" s="114">
        <v>10673</v>
      </c>
      <c r="C16" s="60">
        <v>10673</v>
      </c>
      <c r="D16" s="113">
        <f t="shared" si="1"/>
        <v>100</v>
      </c>
      <c r="E16" s="111">
        <v>21700</v>
      </c>
      <c r="F16" s="111">
        <v>15100</v>
      </c>
      <c r="G16" s="111">
        <v>12200</v>
      </c>
      <c r="H16" s="111"/>
    </row>
    <row r="17" spans="1:8" ht="18.75">
      <c r="A17" s="112" t="s">
        <v>7</v>
      </c>
      <c r="B17" s="114">
        <v>14166</v>
      </c>
      <c r="C17" s="60">
        <v>14166</v>
      </c>
      <c r="D17" s="113">
        <f t="shared" si="1"/>
        <v>100</v>
      </c>
      <c r="E17" s="111">
        <v>24600</v>
      </c>
      <c r="F17" s="111">
        <v>15710</v>
      </c>
      <c r="G17" s="111">
        <v>2850</v>
      </c>
      <c r="H17" s="111"/>
    </row>
    <row r="18" spans="1:8" ht="18.75">
      <c r="A18" s="112" t="s">
        <v>8</v>
      </c>
      <c r="B18" s="114">
        <v>7295</v>
      </c>
      <c r="C18" s="60">
        <v>7295</v>
      </c>
      <c r="D18" s="113">
        <f t="shared" si="1"/>
        <v>100</v>
      </c>
      <c r="E18" s="111">
        <v>8975</v>
      </c>
      <c r="F18" s="111">
        <v>11607</v>
      </c>
      <c r="G18" s="111">
        <v>1448</v>
      </c>
      <c r="H18" s="111"/>
    </row>
    <row r="19" spans="1:8" ht="18.75">
      <c r="A19" s="112" t="s">
        <v>55</v>
      </c>
      <c r="B19" s="114">
        <v>12180</v>
      </c>
      <c r="C19" s="60">
        <v>12334</v>
      </c>
      <c r="D19" s="113">
        <f t="shared" si="1"/>
        <v>101.26436781609196</v>
      </c>
      <c r="E19" s="111">
        <v>10203</v>
      </c>
      <c r="F19" s="111">
        <v>20990</v>
      </c>
      <c r="G19" s="111">
        <v>2700</v>
      </c>
      <c r="H19" s="111"/>
    </row>
    <row r="20" spans="1:8" ht="18.75">
      <c r="A20" s="112" t="s">
        <v>9</v>
      </c>
      <c r="B20" s="114">
        <v>5236</v>
      </c>
      <c r="C20" s="60">
        <v>5236</v>
      </c>
      <c r="D20" s="113">
        <f t="shared" si="1"/>
        <v>100</v>
      </c>
      <c r="E20" s="111">
        <v>14391</v>
      </c>
      <c r="F20" s="111">
        <v>6173</v>
      </c>
      <c r="G20" s="111">
        <v>1589</v>
      </c>
      <c r="H20" s="111"/>
    </row>
    <row r="21" spans="1:8" ht="18.75">
      <c r="A21" s="112" t="s">
        <v>10</v>
      </c>
      <c r="B21" s="114">
        <v>5027</v>
      </c>
      <c r="C21" s="60">
        <v>5100</v>
      </c>
      <c r="D21" s="113">
        <f t="shared" si="1"/>
        <v>101.45215834493735</v>
      </c>
      <c r="E21" s="111">
        <v>6928</v>
      </c>
      <c r="F21" s="111">
        <v>9950</v>
      </c>
      <c r="G21" s="111">
        <v>3250</v>
      </c>
      <c r="H21" s="111"/>
    </row>
    <row r="22" spans="1:8" ht="18.75">
      <c r="A22" s="112" t="s">
        <v>56</v>
      </c>
      <c r="B22" s="114">
        <v>11824</v>
      </c>
      <c r="C22" s="60">
        <v>13460</v>
      </c>
      <c r="D22" s="113">
        <f t="shared" si="1"/>
        <v>113.83626522327471</v>
      </c>
      <c r="E22" s="111">
        <v>15400</v>
      </c>
      <c r="F22" s="111">
        <v>15300</v>
      </c>
      <c r="G22" s="111">
        <v>4720</v>
      </c>
      <c r="H22" s="111"/>
    </row>
    <row r="23" spans="1:8" ht="18.75">
      <c r="A23" s="112" t="s">
        <v>57</v>
      </c>
      <c r="B23" s="114">
        <v>9200</v>
      </c>
      <c r="C23" s="60">
        <v>9200</v>
      </c>
      <c r="D23" s="113">
        <f t="shared" si="1"/>
        <v>100</v>
      </c>
      <c r="E23" s="111">
        <v>28732</v>
      </c>
      <c r="F23" s="111">
        <v>686</v>
      </c>
      <c r="G23" s="111">
        <v>7876</v>
      </c>
      <c r="H23" s="111"/>
    </row>
    <row r="24" spans="1:8" ht="18.75">
      <c r="A24" s="112" t="s">
        <v>11</v>
      </c>
      <c r="B24" s="114">
        <v>8500</v>
      </c>
      <c r="C24" s="60">
        <v>8500</v>
      </c>
      <c r="D24" s="113">
        <f t="shared" si="1"/>
        <v>100</v>
      </c>
      <c r="E24" s="111">
        <v>3860</v>
      </c>
      <c r="F24" s="111">
        <v>1162</v>
      </c>
      <c r="G24" s="111">
        <v>900</v>
      </c>
      <c r="H24" s="111"/>
    </row>
    <row r="25" spans="1:8" ht="18.75">
      <c r="A25" s="112" t="s">
        <v>12</v>
      </c>
      <c r="B25" s="114">
        <v>13635</v>
      </c>
      <c r="C25" s="60">
        <v>13635</v>
      </c>
      <c r="D25" s="113">
        <f>C25/B25*100</f>
        <v>100</v>
      </c>
      <c r="E25" s="111">
        <v>41139</v>
      </c>
      <c r="F25" s="111">
        <v>4049</v>
      </c>
      <c r="G25" s="111">
        <v>16867</v>
      </c>
      <c r="H25" s="111"/>
    </row>
    <row r="26" spans="1:8" ht="18.75">
      <c r="A26" s="112" t="s">
        <v>58</v>
      </c>
      <c r="B26" s="114">
        <v>13146</v>
      </c>
      <c r="C26" s="60">
        <v>13146</v>
      </c>
      <c r="D26" s="113">
        <f>C26/B26*100</f>
        <v>100</v>
      </c>
      <c r="E26" s="111">
        <v>50480</v>
      </c>
      <c r="F26" s="111">
        <v>7366</v>
      </c>
      <c r="G26" s="111">
        <v>18993</v>
      </c>
      <c r="H26" s="111"/>
    </row>
    <row r="27" spans="1:8" ht="18.75">
      <c r="A27" s="112" t="s">
        <v>13</v>
      </c>
      <c r="B27" s="114">
        <v>21778</v>
      </c>
      <c r="C27" s="60">
        <v>21778</v>
      </c>
      <c r="D27" s="113">
        <f>C27/B27*100</f>
        <v>100</v>
      </c>
      <c r="E27" s="111">
        <v>49000</v>
      </c>
      <c r="F27" s="111">
        <v>13200</v>
      </c>
      <c r="G27" s="111">
        <v>2200</v>
      </c>
      <c r="H27" s="111"/>
    </row>
    <row r="28" spans="1:8" ht="18.75">
      <c r="A28" s="115" t="s">
        <v>24</v>
      </c>
      <c r="B28" s="108">
        <f>SUM(B7:B27)</f>
        <v>228410</v>
      </c>
      <c r="C28" s="108">
        <f>SUM(C7:C27)</f>
        <v>235579</v>
      </c>
      <c r="D28" s="116">
        <f>C28/B28*100</f>
        <v>103.13865417451076</v>
      </c>
      <c r="E28" s="109">
        <f>SUM(E7:E27)</f>
        <v>439811</v>
      </c>
      <c r="F28" s="110">
        <f>SUM(F7:F27)</f>
        <v>205059</v>
      </c>
      <c r="G28" s="109">
        <f>SUM(G7:G27)</f>
        <v>135888</v>
      </c>
      <c r="H28" s="117"/>
    </row>
  </sheetData>
  <sheetProtection/>
  <mergeCells count="7">
    <mergeCell ref="H4:H6"/>
    <mergeCell ref="G4:G6"/>
    <mergeCell ref="F4:F6"/>
    <mergeCell ref="A2:E2"/>
    <mergeCell ref="A4:A6"/>
    <mergeCell ref="B4:D5"/>
    <mergeCell ref="E4:E6"/>
  </mergeCells>
  <printOptions/>
  <pageMargins left="0.75" right="0.75" top="1" bottom="1" header="0.5" footer="0.5"/>
  <pageSetup horizontalDpi="600" verticalDpi="600" orientation="portrait" paperSize="9" scale="85" r:id="rId1"/>
  <colBreaks count="1" manualBreakCount="1">
    <brk id="8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90" zoomScalePageLayoutView="0" workbookViewId="0" topLeftCell="A1">
      <selection activeCell="D9" sqref="D9"/>
    </sheetView>
  </sheetViews>
  <sheetFormatPr defaultColWidth="9.00390625" defaultRowHeight="12.75"/>
  <cols>
    <col min="1" max="1" width="21.25390625" style="0" customWidth="1"/>
    <col min="2" max="2" width="8.75390625" style="0" customWidth="1"/>
    <col min="3" max="3" width="8.00390625" style="0" customWidth="1"/>
    <col min="4" max="4" width="7.875" style="0" customWidth="1"/>
    <col min="5" max="5" width="9.00390625" style="0" customWidth="1"/>
    <col min="6" max="6" width="8.75390625" style="0" customWidth="1"/>
    <col min="7" max="7" width="7.375" style="0" customWidth="1"/>
    <col min="8" max="8" width="7.25390625" style="0" customWidth="1"/>
    <col min="9" max="10" width="7.625" style="0" customWidth="1"/>
    <col min="11" max="11" width="8.00390625" style="0" customWidth="1"/>
    <col min="12" max="12" width="7.875" style="0" customWidth="1"/>
    <col min="13" max="13" width="8.625" style="0" customWidth="1"/>
    <col min="14" max="15" width="8.375" style="0" customWidth="1"/>
    <col min="16" max="16" width="8.75390625" style="0" customWidth="1"/>
  </cols>
  <sheetData>
    <row r="1" spans="1:16" ht="18.75">
      <c r="A1" s="261" t="s">
        <v>26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1"/>
      <c r="O1" s="264">
        <v>42558</v>
      </c>
      <c r="P1" s="264"/>
    </row>
    <row r="2" spans="1:16" ht="16.5" thickBot="1">
      <c r="A2" s="268" t="s">
        <v>27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5"/>
      <c r="O2" s="265"/>
      <c r="P2" s="265"/>
    </row>
    <row r="3" spans="1:16" ht="16.5" thickBot="1">
      <c r="A3" s="263" t="s">
        <v>28</v>
      </c>
      <c r="B3" s="262" t="s">
        <v>29</v>
      </c>
      <c r="C3" s="262"/>
      <c r="D3" s="262"/>
      <c r="E3" s="269" t="s">
        <v>30</v>
      </c>
      <c r="F3" s="269"/>
      <c r="G3" s="269"/>
      <c r="H3" s="269"/>
      <c r="I3" s="269"/>
      <c r="J3" s="269"/>
      <c r="K3" s="276" t="s">
        <v>31</v>
      </c>
      <c r="L3" s="276"/>
      <c r="M3" s="262" t="s">
        <v>32</v>
      </c>
      <c r="N3" s="262"/>
      <c r="O3" s="262"/>
      <c r="P3" s="262"/>
    </row>
    <row r="4" spans="1:16" ht="16.5" thickBot="1">
      <c r="A4" s="263"/>
      <c r="B4" s="270" t="s">
        <v>33</v>
      </c>
      <c r="C4" s="273" t="s">
        <v>34</v>
      </c>
      <c r="D4" s="273"/>
      <c r="E4" s="269"/>
      <c r="F4" s="269"/>
      <c r="G4" s="269"/>
      <c r="H4" s="269"/>
      <c r="I4" s="269"/>
      <c r="J4" s="269"/>
      <c r="K4" s="280" t="s">
        <v>35</v>
      </c>
      <c r="L4" s="280"/>
      <c r="M4" s="266" t="s">
        <v>36</v>
      </c>
      <c r="N4" s="266"/>
      <c r="O4" s="267" t="s">
        <v>20</v>
      </c>
      <c r="P4" s="267"/>
    </row>
    <row r="5" spans="1:16" ht="16.5" thickBot="1">
      <c r="A5" s="263"/>
      <c r="B5" s="270"/>
      <c r="C5" s="274" t="s">
        <v>37</v>
      </c>
      <c r="D5" s="274"/>
      <c r="E5" s="275" t="s">
        <v>38</v>
      </c>
      <c r="F5" s="275"/>
      <c r="G5" s="272" t="s">
        <v>39</v>
      </c>
      <c r="H5" s="272"/>
      <c r="I5" s="279" t="s">
        <v>40</v>
      </c>
      <c r="J5" s="279"/>
      <c r="K5" s="271" t="s">
        <v>41</v>
      </c>
      <c r="L5" s="271"/>
      <c r="M5" s="277" t="s">
        <v>39</v>
      </c>
      <c r="N5" s="277"/>
      <c r="O5" s="278" t="s">
        <v>39</v>
      </c>
      <c r="P5" s="278"/>
    </row>
    <row r="6" spans="1:16" ht="16.5" thickBot="1">
      <c r="A6" s="263"/>
      <c r="B6" s="270"/>
      <c r="C6" s="2" t="s">
        <v>80</v>
      </c>
      <c r="D6" s="2" t="s">
        <v>89</v>
      </c>
      <c r="E6" s="3" t="s">
        <v>42</v>
      </c>
      <c r="F6" s="4" t="s">
        <v>43</v>
      </c>
      <c r="G6" s="3" t="s">
        <v>42</v>
      </c>
      <c r="H6" s="4" t="s">
        <v>43</v>
      </c>
      <c r="I6" s="3" t="s">
        <v>42</v>
      </c>
      <c r="J6" s="5" t="s">
        <v>43</v>
      </c>
      <c r="K6" s="3" t="s">
        <v>42</v>
      </c>
      <c r="L6" s="6" t="s">
        <v>43</v>
      </c>
      <c r="M6" s="3" t="s">
        <v>42</v>
      </c>
      <c r="N6" s="4" t="s">
        <v>43</v>
      </c>
      <c r="O6" s="7" t="s">
        <v>42</v>
      </c>
      <c r="P6" s="4" t="s">
        <v>43</v>
      </c>
    </row>
    <row r="7" spans="1:16" ht="17.25" customHeight="1">
      <c r="A7" s="8" t="s">
        <v>0</v>
      </c>
      <c r="B7" s="9">
        <v>56</v>
      </c>
      <c r="C7" s="10">
        <v>56</v>
      </c>
      <c r="D7" s="10">
        <v>56</v>
      </c>
      <c r="E7" s="11">
        <v>66.4</v>
      </c>
      <c r="F7" s="12">
        <v>66.8</v>
      </c>
      <c r="G7" s="11">
        <v>0.4</v>
      </c>
      <c r="H7" s="13">
        <v>0.4</v>
      </c>
      <c r="I7" s="11">
        <v>0.3</v>
      </c>
      <c r="J7" s="14">
        <v>0.3</v>
      </c>
      <c r="K7" s="15">
        <f aca="true" t="shared" si="0" ref="K7:K28">G7/D7*1000</f>
        <v>7.142857142857143</v>
      </c>
      <c r="L7" s="16">
        <v>7.142857142857143</v>
      </c>
      <c r="M7" s="17">
        <v>6.5</v>
      </c>
      <c r="N7" s="18">
        <v>6.5</v>
      </c>
      <c r="O7" s="19">
        <v>0.5</v>
      </c>
      <c r="P7" s="20">
        <v>0.5</v>
      </c>
    </row>
    <row r="8" spans="1:16" ht="15.75" customHeight="1">
      <c r="A8" s="118" t="s">
        <v>14</v>
      </c>
      <c r="B8" s="21">
        <v>1004</v>
      </c>
      <c r="C8" s="22">
        <v>1111</v>
      </c>
      <c r="D8" s="22">
        <v>1111</v>
      </c>
      <c r="E8" s="23">
        <v>2191.2</v>
      </c>
      <c r="F8" s="24">
        <v>1820.3</v>
      </c>
      <c r="G8" s="23">
        <v>13.2</v>
      </c>
      <c r="H8" s="25">
        <v>10.9</v>
      </c>
      <c r="I8" s="23">
        <v>11.6</v>
      </c>
      <c r="J8" s="26">
        <v>9.4</v>
      </c>
      <c r="K8" s="27">
        <f t="shared" si="0"/>
        <v>11.881188118811881</v>
      </c>
      <c r="L8" s="28">
        <v>10.976837865055389</v>
      </c>
      <c r="M8" s="29">
        <v>549</v>
      </c>
      <c r="N8" s="30">
        <v>597</v>
      </c>
      <c r="O8" s="31">
        <v>3</v>
      </c>
      <c r="P8" s="32">
        <v>3</v>
      </c>
    </row>
    <row r="9" spans="1:16" ht="15.75" customHeight="1">
      <c r="A9" s="118" t="s">
        <v>15</v>
      </c>
      <c r="B9" s="21">
        <v>1149</v>
      </c>
      <c r="C9" s="22">
        <v>1149</v>
      </c>
      <c r="D9" s="22">
        <v>1149</v>
      </c>
      <c r="E9" s="23">
        <v>2124.8</v>
      </c>
      <c r="F9" s="24">
        <v>1853.7</v>
      </c>
      <c r="G9" s="23">
        <v>13.1</v>
      </c>
      <c r="H9" s="25">
        <v>11.1</v>
      </c>
      <c r="I9" s="23">
        <v>11.3</v>
      </c>
      <c r="J9" s="26">
        <v>9.8</v>
      </c>
      <c r="K9" s="27">
        <f t="shared" si="0"/>
        <v>11.401218450826805</v>
      </c>
      <c r="L9" s="28">
        <v>11.696522655426763</v>
      </c>
      <c r="M9" s="29">
        <v>748</v>
      </c>
      <c r="N9" s="30">
        <v>692</v>
      </c>
      <c r="O9" s="31">
        <v>4</v>
      </c>
      <c r="P9" s="32">
        <v>4</v>
      </c>
    </row>
    <row r="10" spans="1:16" ht="17.25" customHeight="1">
      <c r="A10" s="118" t="s">
        <v>1</v>
      </c>
      <c r="B10" s="21">
        <v>299</v>
      </c>
      <c r="C10" s="22">
        <v>333</v>
      </c>
      <c r="D10" s="22">
        <v>333</v>
      </c>
      <c r="E10" s="23">
        <v>5118.1</v>
      </c>
      <c r="F10" s="24">
        <v>484.3</v>
      </c>
      <c r="G10" s="23">
        <v>3.1</v>
      </c>
      <c r="H10" s="25">
        <v>2.9</v>
      </c>
      <c r="I10" s="23">
        <v>3</v>
      </c>
      <c r="J10" s="26">
        <v>2.8</v>
      </c>
      <c r="K10" s="27">
        <f t="shared" si="0"/>
        <v>9.30930930930931</v>
      </c>
      <c r="L10" s="28">
        <v>9.764309764309763</v>
      </c>
      <c r="M10" s="29">
        <v>618</v>
      </c>
      <c r="N10" s="30">
        <v>577</v>
      </c>
      <c r="O10" s="31">
        <v>4</v>
      </c>
      <c r="P10" s="32">
        <v>4</v>
      </c>
    </row>
    <row r="11" spans="1:16" ht="16.5" customHeight="1">
      <c r="A11" s="118" t="s">
        <v>2</v>
      </c>
      <c r="B11" s="21">
        <v>690</v>
      </c>
      <c r="C11" s="22">
        <v>690</v>
      </c>
      <c r="D11" s="22">
        <v>690</v>
      </c>
      <c r="E11" s="23">
        <v>1460.8</v>
      </c>
      <c r="F11" s="24">
        <v>1452.9</v>
      </c>
      <c r="G11" s="23">
        <v>8.9</v>
      </c>
      <c r="H11" s="25">
        <v>8.7</v>
      </c>
      <c r="I11" s="23">
        <v>7.9</v>
      </c>
      <c r="J11" s="26">
        <v>7.7</v>
      </c>
      <c r="K11" s="27">
        <f t="shared" si="0"/>
        <v>12.898550724637682</v>
      </c>
      <c r="L11" s="28">
        <v>12.608695652173912</v>
      </c>
      <c r="M11" s="29">
        <v>1839</v>
      </c>
      <c r="N11" s="30">
        <v>1042.5</v>
      </c>
      <c r="O11" s="31">
        <v>10.5</v>
      </c>
      <c r="P11" s="32">
        <v>10.5</v>
      </c>
    </row>
    <row r="12" spans="1:16" ht="14.25" customHeight="1">
      <c r="A12" s="118" t="s">
        <v>44</v>
      </c>
      <c r="B12" s="21">
        <v>433</v>
      </c>
      <c r="C12" s="22">
        <v>467</v>
      </c>
      <c r="D12" s="22">
        <v>467</v>
      </c>
      <c r="E12" s="23">
        <v>1328</v>
      </c>
      <c r="F12" s="24">
        <v>1269.2</v>
      </c>
      <c r="G12" s="23">
        <v>8.1</v>
      </c>
      <c r="H12" s="25">
        <v>7.6</v>
      </c>
      <c r="I12" s="23">
        <v>7.9</v>
      </c>
      <c r="J12" s="26">
        <v>7.3</v>
      </c>
      <c r="K12" s="27">
        <f t="shared" si="0"/>
        <v>17.344753747323338</v>
      </c>
      <c r="L12" s="28">
        <v>17.47126436781609</v>
      </c>
      <c r="M12" s="29">
        <v>1556.9</v>
      </c>
      <c r="N12" s="30">
        <v>1099.5</v>
      </c>
      <c r="O12" s="31">
        <v>10.3</v>
      </c>
      <c r="P12" s="32">
        <v>12.7</v>
      </c>
    </row>
    <row r="13" spans="1:16" ht="15.75" customHeight="1">
      <c r="A13" s="118" t="s">
        <v>3</v>
      </c>
      <c r="B13" s="21">
        <v>1659</v>
      </c>
      <c r="C13" s="22">
        <v>1380</v>
      </c>
      <c r="D13" s="22">
        <v>1380</v>
      </c>
      <c r="E13" s="23">
        <v>3237</v>
      </c>
      <c r="F13" s="24">
        <v>3774.2</v>
      </c>
      <c r="G13" s="23">
        <v>19.5</v>
      </c>
      <c r="H13" s="25">
        <v>22.6</v>
      </c>
      <c r="I13" s="23">
        <v>16.6</v>
      </c>
      <c r="J13" s="26">
        <v>19.85</v>
      </c>
      <c r="K13" s="27">
        <f t="shared" si="0"/>
        <v>14.130434782608695</v>
      </c>
      <c r="L13" s="28">
        <v>13.622664255575648</v>
      </c>
      <c r="M13" s="29">
        <v>523</v>
      </c>
      <c r="N13" s="30">
        <v>582</v>
      </c>
      <c r="O13" s="31">
        <v>3</v>
      </c>
      <c r="P13" s="32">
        <v>4</v>
      </c>
    </row>
    <row r="14" spans="1:16" ht="16.5" customHeight="1">
      <c r="A14" s="118" t="s">
        <v>4</v>
      </c>
      <c r="B14" s="21">
        <v>2742</v>
      </c>
      <c r="C14" s="22">
        <v>2742</v>
      </c>
      <c r="D14" s="22">
        <v>2742</v>
      </c>
      <c r="E14" s="23">
        <v>6274.8</v>
      </c>
      <c r="F14" s="24">
        <v>6579.8</v>
      </c>
      <c r="G14" s="23">
        <v>37.8</v>
      </c>
      <c r="H14" s="25">
        <v>39.4</v>
      </c>
      <c r="I14" s="23">
        <v>33.8</v>
      </c>
      <c r="J14" s="26">
        <v>35.3</v>
      </c>
      <c r="K14" s="27">
        <f t="shared" si="0"/>
        <v>13.785557986870897</v>
      </c>
      <c r="L14" s="28">
        <v>15.306915306915306</v>
      </c>
      <c r="M14" s="29">
        <v>2808</v>
      </c>
      <c r="N14" s="30">
        <v>2690</v>
      </c>
      <c r="O14" s="31">
        <v>27</v>
      </c>
      <c r="P14" s="32">
        <v>27</v>
      </c>
    </row>
    <row r="15" spans="1:16" ht="17.25" customHeight="1">
      <c r="A15" s="118" t="s">
        <v>5</v>
      </c>
      <c r="B15" s="21">
        <v>711</v>
      </c>
      <c r="C15" s="22">
        <v>706</v>
      </c>
      <c r="D15" s="22">
        <v>706</v>
      </c>
      <c r="E15" s="23">
        <v>1090.3</v>
      </c>
      <c r="F15" s="24">
        <v>1185.7</v>
      </c>
      <c r="G15" s="23">
        <v>7.8</v>
      </c>
      <c r="H15" s="25">
        <v>7.1</v>
      </c>
      <c r="I15" s="23">
        <v>7.3</v>
      </c>
      <c r="J15" s="26">
        <v>6.6</v>
      </c>
      <c r="K15" s="27">
        <f t="shared" si="0"/>
        <v>11.04815864022663</v>
      </c>
      <c r="L15" s="28">
        <v>10.923076923076923</v>
      </c>
      <c r="M15" s="29">
        <v>49.7</v>
      </c>
      <c r="N15" s="30">
        <v>45.2</v>
      </c>
      <c r="O15" s="31">
        <v>0.3</v>
      </c>
      <c r="P15" s="32">
        <v>0.3</v>
      </c>
    </row>
    <row r="16" spans="1:16" ht="18.75" customHeight="1">
      <c r="A16" s="118" t="s">
        <v>6</v>
      </c>
      <c r="B16" s="21">
        <v>600</v>
      </c>
      <c r="C16" s="22">
        <v>596</v>
      </c>
      <c r="D16" s="22">
        <v>596</v>
      </c>
      <c r="E16" s="23">
        <v>1543.8</v>
      </c>
      <c r="F16" s="24">
        <v>1519.7</v>
      </c>
      <c r="G16" s="23">
        <v>8.6</v>
      </c>
      <c r="H16" s="25">
        <v>9.1</v>
      </c>
      <c r="I16" s="23">
        <v>7.9</v>
      </c>
      <c r="J16" s="26">
        <v>8.4</v>
      </c>
      <c r="K16" s="27">
        <f t="shared" si="0"/>
        <v>14.429530201342281</v>
      </c>
      <c r="L16" s="28">
        <v>15.449915110356537</v>
      </c>
      <c r="M16" s="29">
        <v>2077</v>
      </c>
      <c r="N16" s="30">
        <v>1710</v>
      </c>
      <c r="O16" s="31">
        <v>15</v>
      </c>
      <c r="P16" s="32">
        <v>10</v>
      </c>
    </row>
    <row r="17" spans="1:16" ht="17.25" customHeight="1">
      <c r="A17" s="118" t="s">
        <v>7</v>
      </c>
      <c r="B17" s="21">
        <v>950</v>
      </c>
      <c r="C17" s="22">
        <v>950</v>
      </c>
      <c r="D17" s="22">
        <v>950</v>
      </c>
      <c r="E17" s="23">
        <v>2689.2</v>
      </c>
      <c r="F17" s="24">
        <v>2672</v>
      </c>
      <c r="G17" s="23">
        <v>17.1</v>
      </c>
      <c r="H17" s="25">
        <v>16</v>
      </c>
      <c r="I17" s="23">
        <v>16.9</v>
      </c>
      <c r="J17" s="26">
        <v>15.1</v>
      </c>
      <c r="K17" s="27">
        <f t="shared" si="0"/>
        <v>18.000000000000004</v>
      </c>
      <c r="L17" s="28">
        <v>18.30663615560641</v>
      </c>
      <c r="M17" s="29">
        <v>1060</v>
      </c>
      <c r="N17" s="30">
        <v>632</v>
      </c>
      <c r="O17" s="31">
        <v>5</v>
      </c>
      <c r="P17" s="32">
        <v>5</v>
      </c>
    </row>
    <row r="18" spans="1:16" ht="15.75" customHeight="1">
      <c r="A18" s="118" t="s">
        <v>8</v>
      </c>
      <c r="B18" s="21">
        <v>314</v>
      </c>
      <c r="C18" s="22">
        <v>382</v>
      </c>
      <c r="D18" s="22">
        <v>382</v>
      </c>
      <c r="E18" s="23">
        <v>702</v>
      </c>
      <c r="F18" s="24">
        <v>400.8</v>
      </c>
      <c r="G18" s="23">
        <v>4.2</v>
      </c>
      <c r="H18" s="25">
        <v>2.4</v>
      </c>
      <c r="I18" s="23">
        <v>2.9</v>
      </c>
      <c r="J18" s="26">
        <v>2</v>
      </c>
      <c r="K18" s="27">
        <f t="shared" si="0"/>
        <v>10.99476439790576</v>
      </c>
      <c r="L18" s="28">
        <v>9.716599190283402</v>
      </c>
      <c r="M18" s="29">
        <v>1481.9</v>
      </c>
      <c r="N18" s="30">
        <v>578</v>
      </c>
      <c r="O18" s="31">
        <v>11</v>
      </c>
      <c r="P18" s="32">
        <v>6</v>
      </c>
    </row>
    <row r="19" spans="1:16" ht="15.75" customHeight="1">
      <c r="A19" s="118" t="s">
        <v>16</v>
      </c>
      <c r="B19" s="21">
        <v>1326</v>
      </c>
      <c r="C19" s="22">
        <v>1384</v>
      </c>
      <c r="D19" s="22">
        <v>1384</v>
      </c>
      <c r="E19" s="23">
        <v>2705.8</v>
      </c>
      <c r="F19" s="24">
        <v>2538.4</v>
      </c>
      <c r="G19" s="23">
        <v>16.3</v>
      </c>
      <c r="H19" s="25">
        <v>15.2</v>
      </c>
      <c r="I19" s="23">
        <v>14.8</v>
      </c>
      <c r="J19" s="26">
        <v>13.5</v>
      </c>
      <c r="K19" s="27">
        <f t="shared" si="0"/>
        <v>11.777456647398845</v>
      </c>
      <c r="L19" s="28">
        <v>11.463046757164403</v>
      </c>
      <c r="M19" s="29">
        <v>664</v>
      </c>
      <c r="N19" s="30">
        <v>697</v>
      </c>
      <c r="O19" s="31">
        <v>5</v>
      </c>
      <c r="P19" s="32">
        <v>5</v>
      </c>
    </row>
    <row r="20" spans="1:16" ht="15.75" customHeight="1">
      <c r="A20" s="118" t="s">
        <v>9</v>
      </c>
      <c r="B20" s="21">
        <v>1300</v>
      </c>
      <c r="C20" s="22">
        <v>1281</v>
      </c>
      <c r="D20" s="22">
        <v>1281</v>
      </c>
      <c r="E20" s="23">
        <v>2921.6</v>
      </c>
      <c r="F20" s="24">
        <v>3072.8</v>
      </c>
      <c r="G20" s="23">
        <v>16.6</v>
      </c>
      <c r="H20" s="25">
        <v>18.4</v>
      </c>
      <c r="I20" s="23">
        <v>14.7</v>
      </c>
      <c r="J20" s="26">
        <v>16.8</v>
      </c>
      <c r="K20" s="27">
        <f t="shared" si="0"/>
        <v>12.958626073380172</v>
      </c>
      <c r="L20" s="28">
        <v>14.408770555990602</v>
      </c>
      <c r="M20" s="29">
        <v>166.8</v>
      </c>
      <c r="N20" s="30">
        <v>171</v>
      </c>
      <c r="O20" s="31">
        <v>1.2</v>
      </c>
      <c r="P20" s="32">
        <v>1</v>
      </c>
    </row>
    <row r="21" spans="1:16" ht="18.75" customHeight="1">
      <c r="A21" s="118" t="s">
        <v>10</v>
      </c>
      <c r="B21" s="21">
        <v>933</v>
      </c>
      <c r="C21" s="22">
        <v>968</v>
      </c>
      <c r="D21" s="22">
        <v>968</v>
      </c>
      <c r="E21" s="23">
        <v>1344.6</v>
      </c>
      <c r="F21" s="24">
        <v>1419.5</v>
      </c>
      <c r="G21" s="23">
        <v>8.1</v>
      </c>
      <c r="H21" s="25">
        <v>8.5</v>
      </c>
      <c r="I21" s="23">
        <v>7.4</v>
      </c>
      <c r="J21" s="26">
        <v>7.4</v>
      </c>
      <c r="K21" s="27">
        <f t="shared" si="0"/>
        <v>8.367768595041321</v>
      </c>
      <c r="L21" s="28">
        <v>9.159482758620689</v>
      </c>
      <c r="M21" s="29">
        <v>354</v>
      </c>
      <c r="N21" s="30">
        <v>368.2</v>
      </c>
      <c r="O21" s="31">
        <v>1.9</v>
      </c>
      <c r="P21" s="32">
        <v>2.2</v>
      </c>
    </row>
    <row r="22" spans="1:16" ht="17.25" customHeight="1">
      <c r="A22" s="118" t="s">
        <v>17</v>
      </c>
      <c r="B22" s="21">
        <v>976</v>
      </c>
      <c r="C22" s="22">
        <v>1006</v>
      </c>
      <c r="D22" s="22">
        <v>1006</v>
      </c>
      <c r="E22" s="23">
        <v>2473.4</v>
      </c>
      <c r="F22" s="24">
        <v>2454.9</v>
      </c>
      <c r="G22" s="23">
        <v>14.2</v>
      </c>
      <c r="H22" s="25">
        <v>14.7</v>
      </c>
      <c r="I22" s="23">
        <v>13.3</v>
      </c>
      <c r="J22" s="26">
        <v>13.7</v>
      </c>
      <c r="K22" s="27">
        <f t="shared" si="0"/>
        <v>14.115308151093439</v>
      </c>
      <c r="L22" s="28">
        <v>14.729458917835672</v>
      </c>
      <c r="M22" s="29">
        <v>1443.1</v>
      </c>
      <c r="N22" s="30">
        <v>1348.1</v>
      </c>
      <c r="O22" s="31">
        <v>7.7</v>
      </c>
      <c r="P22" s="32">
        <v>8.3</v>
      </c>
    </row>
    <row r="23" spans="1:16" ht="17.25" customHeight="1">
      <c r="A23" s="118" t="s">
        <v>18</v>
      </c>
      <c r="B23" s="21">
        <v>1980</v>
      </c>
      <c r="C23" s="22">
        <v>1967</v>
      </c>
      <c r="D23" s="22">
        <v>1967</v>
      </c>
      <c r="E23" s="23">
        <v>6208.4</v>
      </c>
      <c r="F23" s="24">
        <v>7030.7</v>
      </c>
      <c r="G23" s="23">
        <v>37.1</v>
      </c>
      <c r="H23" s="25">
        <v>42.1</v>
      </c>
      <c r="I23" s="23">
        <v>32.1</v>
      </c>
      <c r="J23" s="26">
        <v>37.6</v>
      </c>
      <c r="K23" s="27">
        <f t="shared" si="0"/>
        <v>18.861209964412815</v>
      </c>
      <c r="L23" s="28">
        <v>21.187720181177657</v>
      </c>
      <c r="M23" s="29">
        <v>605.2</v>
      </c>
      <c r="N23" s="30">
        <v>669</v>
      </c>
      <c r="O23" s="31">
        <v>3.8</v>
      </c>
      <c r="P23" s="32">
        <v>6</v>
      </c>
    </row>
    <row r="24" spans="1:16" ht="17.25" customHeight="1">
      <c r="A24" s="118" t="s">
        <v>11</v>
      </c>
      <c r="B24" s="21">
        <v>328</v>
      </c>
      <c r="C24" s="22">
        <v>358</v>
      </c>
      <c r="D24" s="22">
        <v>358</v>
      </c>
      <c r="E24" s="23">
        <v>721.9</v>
      </c>
      <c r="F24" s="24">
        <v>400.8</v>
      </c>
      <c r="G24" s="23">
        <v>3.9</v>
      </c>
      <c r="H24" s="25">
        <v>2.4</v>
      </c>
      <c r="I24" s="23">
        <v>2.3</v>
      </c>
      <c r="J24" s="26">
        <v>1.1</v>
      </c>
      <c r="K24" s="27">
        <f t="shared" si="0"/>
        <v>10.893854748603351</v>
      </c>
      <c r="L24" s="28">
        <v>9.561752988047807</v>
      </c>
      <c r="M24" s="29">
        <v>366</v>
      </c>
      <c r="N24" s="30">
        <v>318</v>
      </c>
      <c r="O24" s="31">
        <v>2</v>
      </c>
      <c r="P24" s="32">
        <v>3</v>
      </c>
    </row>
    <row r="25" spans="1:16" ht="17.25" customHeight="1">
      <c r="A25" s="118" t="s">
        <v>12</v>
      </c>
      <c r="B25" s="21">
        <v>1497</v>
      </c>
      <c r="C25" s="22">
        <v>1368</v>
      </c>
      <c r="D25" s="22">
        <v>1368</v>
      </c>
      <c r="E25" s="23">
        <v>2938.2</v>
      </c>
      <c r="F25" s="24">
        <v>3173</v>
      </c>
      <c r="G25" s="23">
        <v>17.7</v>
      </c>
      <c r="H25" s="25">
        <v>19</v>
      </c>
      <c r="I25" s="23">
        <v>16.8</v>
      </c>
      <c r="J25" s="26">
        <v>17.1</v>
      </c>
      <c r="K25" s="27">
        <f t="shared" si="0"/>
        <v>12.93859649122807</v>
      </c>
      <c r="L25" s="28">
        <v>12.692050768203073</v>
      </c>
      <c r="M25" s="29"/>
      <c r="N25" s="30"/>
      <c r="O25" s="31"/>
      <c r="P25" s="32"/>
    </row>
    <row r="26" spans="1:16" ht="16.5" customHeight="1">
      <c r="A26" s="118" t="s">
        <v>19</v>
      </c>
      <c r="B26" s="21">
        <v>551</v>
      </c>
      <c r="C26" s="22">
        <v>539</v>
      </c>
      <c r="D26" s="22">
        <v>539</v>
      </c>
      <c r="E26" s="23">
        <v>1128.8</v>
      </c>
      <c r="F26" s="24">
        <v>968.6</v>
      </c>
      <c r="G26" s="23">
        <v>6.4</v>
      </c>
      <c r="H26" s="25">
        <v>5.8</v>
      </c>
      <c r="I26" s="23">
        <v>5.7</v>
      </c>
      <c r="J26" s="26">
        <v>5.1</v>
      </c>
      <c r="K26" s="27">
        <f>G26/D26*1000</f>
        <v>11.873840445269018</v>
      </c>
      <c r="L26" s="28">
        <v>9.747899159663865</v>
      </c>
      <c r="M26" s="29">
        <v>2268</v>
      </c>
      <c r="N26" s="30">
        <v>1775</v>
      </c>
      <c r="O26" s="31">
        <v>10</v>
      </c>
      <c r="P26" s="32">
        <v>10</v>
      </c>
    </row>
    <row r="27" spans="1:16" ht="15.75" customHeight="1">
      <c r="A27" s="118" t="s">
        <v>13</v>
      </c>
      <c r="B27" s="21">
        <v>3822</v>
      </c>
      <c r="C27" s="22">
        <v>3822</v>
      </c>
      <c r="D27" s="22">
        <v>3822</v>
      </c>
      <c r="E27" s="23">
        <v>7917.9</v>
      </c>
      <c r="F27" s="24">
        <v>7498.3</v>
      </c>
      <c r="G27" s="23">
        <v>47.2</v>
      </c>
      <c r="H27" s="25">
        <v>47.5</v>
      </c>
      <c r="I27" s="23">
        <v>41.4</v>
      </c>
      <c r="J27" s="26">
        <v>37.2</v>
      </c>
      <c r="K27" s="27">
        <f t="shared" si="0"/>
        <v>12.349555206698065</v>
      </c>
      <c r="L27" s="28">
        <v>11.74777603349032</v>
      </c>
      <c r="M27" s="29">
        <v>1242</v>
      </c>
      <c r="N27" s="30">
        <v>1364</v>
      </c>
      <c r="O27" s="31">
        <v>6</v>
      </c>
      <c r="P27" s="32">
        <v>10</v>
      </c>
    </row>
    <row r="28" spans="1:16" ht="16.5" customHeight="1" thickBot="1">
      <c r="A28" s="33" t="s">
        <v>45</v>
      </c>
      <c r="B28" s="34">
        <v>100</v>
      </c>
      <c r="C28" s="35">
        <v>100</v>
      </c>
      <c r="D28" s="35">
        <v>100</v>
      </c>
      <c r="E28" s="36">
        <v>116.2</v>
      </c>
      <c r="F28" s="37">
        <v>116.9</v>
      </c>
      <c r="G28" s="36">
        <v>0.7</v>
      </c>
      <c r="H28" s="38">
        <v>0.7</v>
      </c>
      <c r="I28" s="36">
        <v>2.4</v>
      </c>
      <c r="J28" s="39">
        <v>2.4</v>
      </c>
      <c r="K28" s="40">
        <f t="shared" si="0"/>
        <v>6.999999999999999</v>
      </c>
      <c r="L28" s="41">
        <v>7</v>
      </c>
      <c r="M28" s="42"/>
      <c r="N28" s="43"/>
      <c r="O28" s="44"/>
      <c r="P28" s="45"/>
    </row>
    <row r="29" spans="1:16" ht="15.75" customHeight="1" thickBot="1">
      <c r="A29" s="46" t="s">
        <v>46</v>
      </c>
      <c r="B29" s="47">
        <v>23432</v>
      </c>
      <c r="C29" s="48">
        <f>SUM(C7:C28)</f>
        <v>23355</v>
      </c>
      <c r="D29" s="48">
        <f>SUM(D7:D28)</f>
        <v>23355</v>
      </c>
      <c r="E29" s="49">
        <f>SUM(E7:E28)</f>
        <v>56303.2</v>
      </c>
      <c r="F29" s="50">
        <v>51753.3</v>
      </c>
      <c r="G29" s="51">
        <f>SUM(G7:G28)</f>
        <v>309.99999999999994</v>
      </c>
      <c r="H29" s="52">
        <v>309.9</v>
      </c>
      <c r="I29" s="53">
        <f>SUM(I7:I28)</f>
        <v>278.3</v>
      </c>
      <c r="J29" s="52">
        <v>276.45</v>
      </c>
      <c r="K29" s="54">
        <f>G29/D29*1000</f>
        <v>13.273388995932345</v>
      </c>
      <c r="L29" s="54">
        <v>13.595683074493287</v>
      </c>
      <c r="M29" s="53">
        <f>SUM(M7:M28)</f>
        <v>20426.1</v>
      </c>
      <c r="N29" s="55">
        <v>16962</v>
      </c>
      <c r="O29" s="53">
        <f>SUM(O7:O28)</f>
        <v>131.2</v>
      </c>
      <c r="P29" s="55">
        <v>132.5</v>
      </c>
    </row>
  </sheetData>
  <sheetProtection/>
  <mergeCells count="21">
    <mergeCell ref="K3:L3"/>
    <mergeCell ref="M5:N5"/>
    <mergeCell ref="O5:P5"/>
    <mergeCell ref="I5:J5"/>
    <mergeCell ref="K4:L4"/>
    <mergeCell ref="B4:B6"/>
    <mergeCell ref="K5:L5"/>
    <mergeCell ref="G5:H5"/>
    <mergeCell ref="C4:D4"/>
    <mergeCell ref="C5:D5"/>
    <mergeCell ref="E5:F5"/>
    <mergeCell ref="A1:M1"/>
    <mergeCell ref="M3:P3"/>
    <mergeCell ref="A3:A6"/>
    <mergeCell ref="B3:D3"/>
    <mergeCell ref="O1:P1"/>
    <mergeCell ref="N2:P2"/>
    <mergeCell ref="M4:N4"/>
    <mergeCell ref="O4:P4"/>
    <mergeCell ref="A2:M2"/>
    <mergeCell ref="E3:J4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2016-07-07T04:10:31Z</cp:lastPrinted>
  <dcterms:created xsi:type="dcterms:W3CDTF">2015-09-15T07:38:08Z</dcterms:created>
  <dcterms:modified xsi:type="dcterms:W3CDTF">2016-07-07T06:52:57Z</dcterms:modified>
  <cp:category/>
  <cp:version/>
  <cp:contentType/>
  <cp:contentStatus/>
</cp:coreProperties>
</file>