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1"/>
  </bookViews>
  <sheets>
    <sheet name="Диаграммы" sheetId="1" r:id="rId1"/>
    <sheet name="Уборка" sheetId="2" r:id="rId2"/>
    <sheet name="Уборка прочие" sheetId="3" r:id="rId3"/>
  </sheets>
  <definedNames/>
  <calcPr fullCalcOnLoad="1"/>
</workbook>
</file>

<file path=xl/sharedStrings.xml><?xml version="1.0" encoding="utf-8"?>
<sst xmlns="http://schemas.openxmlformats.org/spreadsheetml/2006/main" count="193" uniqueCount="62">
  <si>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</si>
  <si>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</si>
  <si>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</si>
  <si>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</si>
  <si>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</si>
  <si>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</si>
  <si>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</si>
  <si>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</si>
  <si>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</si>
  <si>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</si>
  <si>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</si>
  <si>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</si>
  <si>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</si>
  <si>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</si>
  <si>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</si>
  <si>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</si>
  <si>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</si>
  <si>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</si>
  <si>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</si>
  <si>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</si>
  <si>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</si>
  <si>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</si>
  <si>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</si>
  <si>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</si>
  <si>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МОЛОКО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</si>
  <si>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</si>
  <si>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</si>
  <si>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</si>
  <si>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</si>
  <si>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</si>
  <si>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</si>
  <si>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</si>
  <si>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</si>
  <si>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</si>
  <si>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</si>
  <si>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</si>
  <si>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</si>
  <si>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</si>
  <si>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</si>
  <si>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</si>
  <si>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</si>
  <si>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</si>
  <si>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</si>
  <si>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</si>
  <si>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</si>
  <si>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</si>
  <si>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</si>
  <si>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</si>
  <si>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 xml:space="preserve">Вика </t>
  </si>
  <si>
    <r>
      <t>Нут/</t>
    </r>
    <r>
      <rPr>
        <b/>
        <sz val="11"/>
        <color indexed="60"/>
        <rFont val="Times New Roman"/>
        <family val="1"/>
      </rPr>
      <t>Сорго</t>
    </r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</si>
  <si>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</si>
  <si>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</si>
  <si>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</si>
  <si>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</si>
  <si>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</si>
  <si>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</si>
  <si>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</si>
  <si>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</si>
  <si>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</si>
  <si>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</si>
  <si>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УБОРКА ЗЕРНОВЫХ И ЗЕРНОБОБОВЫХ КУЛЬТУР</t>
  </si>
  <si>
    <t>(стр.2)          Оперативная отчетность по уборке урожая 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</si>
</sst>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</numFmts>
  <fonts count="40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name val="Arial Cyr"/>
      <family val="0"/>
    </font>
    <font>
      <sz val="11"/>
      <color indexed="60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7.1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rgb="FFC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0" borderId="10" xfId="56" applyFont="1" applyFill="1" applyBorder="1" applyAlignment="1">
      <alignment vertical="top" wrapText="1"/>
      <protection/>
    </xf>
    <xf numFmtId="0" fontId="23" fillId="0" borderId="11" xfId="56" applyFont="1" applyFill="1" applyBorder="1" applyAlignment="1">
      <alignment vertical="top" wrapText="1"/>
      <protection/>
    </xf>
    <xf numFmtId="0" fontId="22" fillId="0" borderId="12" xfId="55" applyFont="1" applyBorder="1">
      <alignment/>
      <protection/>
    </xf>
    <xf numFmtId="0" fontId="22" fillId="0" borderId="13" xfId="55" applyFont="1" applyBorder="1">
      <alignment/>
      <protection/>
    </xf>
    <xf numFmtId="0" fontId="26" fillId="0" borderId="14" xfId="55" applyFont="1" applyBorder="1" applyAlignment="1">
      <alignment horizontal="center" vertical="center" textRotation="90" wrapText="1"/>
      <protection/>
    </xf>
    <xf numFmtId="0" fontId="26" fillId="0" borderId="15" xfId="55" applyFont="1" applyBorder="1" applyAlignment="1">
      <alignment horizontal="center" vertical="center" textRotation="90" wrapText="1"/>
      <protection/>
    </xf>
    <xf numFmtId="0" fontId="26" fillId="0" borderId="16" xfId="55" applyFont="1" applyBorder="1" applyAlignment="1">
      <alignment horizontal="center" vertical="center" textRotation="90" wrapText="1"/>
      <protection/>
    </xf>
    <xf numFmtId="3" fontId="22" fillId="0" borderId="17" xfId="55" applyNumberFormat="1" applyFont="1" applyBorder="1" applyAlignment="1">
      <alignment vertical="center"/>
      <protection/>
    </xf>
    <xf numFmtId="0" fontId="22" fillId="0" borderId="18" xfId="55" applyFont="1" applyBorder="1">
      <alignment/>
      <protection/>
    </xf>
    <xf numFmtId="3" fontId="22" fillId="0" borderId="19" xfId="55" applyNumberFormat="1" applyFont="1" applyBorder="1" applyAlignment="1">
      <alignment vertical="center"/>
      <protection/>
    </xf>
    <xf numFmtId="0" fontId="22" fillId="0" borderId="20" xfId="55" applyFont="1" applyBorder="1">
      <alignment/>
      <protection/>
    </xf>
    <xf numFmtId="164" fontId="22" fillId="0" borderId="21" xfId="55" applyNumberFormat="1" applyFont="1" applyBorder="1">
      <alignment/>
      <protection/>
    </xf>
    <xf numFmtId="3" fontId="22" fillId="0" borderId="22" xfId="55" applyNumberFormat="1" applyFont="1" applyBorder="1" applyAlignment="1">
      <alignment vertical="center"/>
      <protection/>
    </xf>
    <xf numFmtId="0" fontId="22" fillId="0" borderId="23" xfId="55" applyFont="1" applyBorder="1">
      <alignment/>
      <protection/>
    </xf>
    <xf numFmtId="3" fontId="25" fillId="0" borderId="24" xfId="55" applyNumberFormat="1" applyFont="1" applyBorder="1" applyAlignment="1">
      <alignment/>
      <protection/>
    </xf>
    <xf numFmtId="3" fontId="25" fillId="0" borderId="25" xfId="55" applyNumberFormat="1" applyFont="1" applyBorder="1" applyAlignment="1">
      <alignment/>
      <protection/>
    </xf>
    <xf numFmtId="164" fontId="25" fillId="0" borderId="26" xfId="55" applyNumberFormat="1" applyFont="1" applyBorder="1">
      <alignment/>
      <protection/>
    </xf>
    <xf numFmtId="0" fontId="25" fillId="0" borderId="27" xfId="55" applyFont="1" applyBorder="1">
      <alignment/>
      <protection/>
    </xf>
    <xf numFmtId="1" fontId="22" fillId="0" borderId="28" xfId="55" applyNumberFormat="1" applyFont="1" applyBorder="1">
      <alignment/>
      <protection/>
    </xf>
    <xf numFmtId="1" fontId="22" fillId="0" borderId="29" xfId="55" applyNumberFormat="1" applyFont="1" applyBorder="1">
      <alignment/>
      <protection/>
    </xf>
    <xf numFmtId="1" fontId="22" fillId="24" borderId="30" xfId="57" applyNumberFormat="1" applyFont="1" applyFill="1" applyBorder="1" applyAlignment="1" applyProtection="1">
      <alignment horizontal="right" vertical="center"/>
      <protection locked="0"/>
    </xf>
    <xf numFmtId="1" fontId="22" fillId="24" borderId="20" xfId="57" applyNumberFormat="1" applyFont="1" applyFill="1" applyBorder="1" applyAlignment="1" applyProtection="1">
      <alignment horizontal="right" vertical="center"/>
      <protection locked="0"/>
    </xf>
    <xf numFmtId="3" fontId="22" fillId="24" borderId="20" xfId="56" applyNumberFormat="1" applyFont="1" applyFill="1" applyBorder="1" applyAlignment="1">
      <alignment/>
      <protection/>
    </xf>
    <xf numFmtId="3" fontId="22" fillId="24" borderId="23" xfId="56" applyNumberFormat="1" applyFont="1" applyFill="1" applyBorder="1" applyAlignment="1">
      <alignment/>
      <protection/>
    </xf>
    <xf numFmtId="3" fontId="22" fillId="0" borderId="31" xfId="53" applyNumberFormat="1" applyFont="1" applyBorder="1" applyAlignment="1" applyProtection="1">
      <alignment horizontal="right" vertical="center" wrapText="1"/>
      <protection/>
    </xf>
    <xf numFmtId="1" fontId="22" fillId="0" borderId="30" xfId="53" applyNumberFormat="1" applyFont="1" applyBorder="1" applyProtection="1">
      <alignment/>
      <protection locked="0"/>
    </xf>
    <xf numFmtId="164" fontId="22" fillId="0" borderId="21" xfId="53" applyNumberFormat="1" applyFont="1" applyBorder="1" applyProtection="1">
      <alignment/>
      <protection/>
    </xf>
    <xf numFmtId="3" fontId="22" fillId="0" borderId="32" xfId="53" applyNumberFormat="1" applyFont="1" applyBorder="1" applyAlignment="1" applyProtection="1">
      <alignment horizontal="right" vertical="center" wrapText="1"/>
      <protection/>
    </xf>
    <xf numFmtId="3" fontId="22" fillId="0" borderId="32" xfId="53" applyNumberFormat="1" applyFont="1" applyBorder="1" applyAlignment="1" applyProtection="1">
      <alignment vertical="center" wrapText="1"/>
      <protection/>
    </xf>
    <xf numFmtId="3" fontId="22" fillId="0" borderId="33" xfId="53" applyNumberFormat="1" applyFont="1" applyBorder="1" applyAlignment="1" applyProtection="1">
      <alignment horizontal="right" vertical="center" wrapText="1"/>
      <protection/>
    </xf>
    <xf numFmtId="1" fontId="22" fillId="0" borderId="20" xfId="53" applyNumberFormat="1" applyFont="1" applyBorder="1" applyProtection="1">
      <alignment/>
      <protection locked="0"/>
    </xf>
    <xf numFmtId="3" fontId="22" fillId="0" borderId="19" xfId="53" applyNumberFormat="1" applyFont="1" applyBorder="1" applyAlignment="1" applyProtection="1">
      <alignment horizontal="right" vertical="center" wrapText="1"/>
      <protection/>
    </xf>
    <xf numFmtId="3" fontId="22" fillId="0" borderId="19" xfId="53" applyNumberFormat="1" applyFont="1" applyBorder="1" applyAlignment="1" applyProtection="1">
      <alignment vertical="center" wrapText="1"/>
      <protection/>
    </xf>
    <xf numFmtId="3" fontId="22" fillId="0" borderId="34" xfId="53" applyNumberFormat="1" applyFont="1" applyBorder="1" applyAlignment="1" applyProtection="1">
      <alignment horizontal="right" vertical="center" wrapText="1"/>
      <protection/>
    </xf>
    <xf numFmtId="3" fontId="22" fillId="0" borderId="23" xfId="53" applyNumberFormat="1" applyFont="1" applyBorder="1" applyAlignment="1" applyProtection="1">
      <alignment/>
      <protection locked="0"/>
    </xf>
    <xf numFmtId="3" fontId="22" fillId="0" borderId="22" xfId="53" applyNumberFormat="1" applyFont="1" applyBorder="1" applyAlignment="1" applyProtection="1">
      <alignment horizontal="right" vertical="center" wrapText="1"/>
      <protection/>
    </xf>
    <xf numFmtId="3" fontId="22" fillId="0" borderId="23" xfId="53" applyNumberFormat="1" applyFont="1" applyBorder="1" applyAlignment="1" applyProtection="1">
      <alignment horizontal="right"/>
      <protection locked="0"/>
    </xf>
    <xf numFmtId="164" fontId="22" fillId="0" borderId="35" xfId="53" applyNumberFormat="1" applyFont="1" applyBorder="1" applyProtection="1">
      <alignment/>
      <protection/>
    </xf>
    <xf numFmtId="3" fontId="22" fillId="0" borderId="22" xfId="53" applyNumberFormat="1" applyFont="1" applyBorder="1" applyAlignment="1" applyProtection="1">
      <alignment vertical="center" wrapText="1"/>
      <protection/>
    </xf>
    <xf numFmtId="177" fontId="22" fillId="24" borderId="26" xfId="56" applyNumberFormat="1" applyFont="1" applyFill="1" applyBorder="1" applyAlignment="1">
      <alignment/>
      <protection/>
    </xf>
    <xf numFmtId="0" fontId="26" fillId="0" borderId="36" xfId="55" applyFont="1" applyBorder="1" applyAlignment="1">
      <alignment horizontal="center" vertical="center" textRotation="90" wrapText="1"/>
      <protection/>
    </xf>
    <xf numFmtId="0" fontId="26" fillId="0" borderId="37" xfId="55" applyFont="1" applyBorder="1" applyAlignment="1">
      <alignment horizontal="center" vertical="center" textRotation="90" wrapText="1"/>
      <protection/>
    </xf>
    <xf numFmtId="3" fontId="22" fillId="0" borderId="30" xfId="55" applyNumberFormat="1" applyFont="1" applyBorder="1" applyAlignment="1">
      <alignment vertical="center"/>
      <protection/>
    </xf>
    <xf numFmtId="3" fontId="22" fillId="0" borderId="30" xfId="55" applyNumberFormat="1" applyFont="1" applyBorder="1" applyAlignment="1">
      <alignment horizontal="right" vertical="center"/>
      <protection/>
    </xf>
    <xf numFmtId="3" fontId="22" fillId="24" borderId="38" xfId="56" applyNumberFormat="1" applyFont="1" applyFill="1" applyBorder="1" applyAlignment="1">
      <alignment/>
      <protection/>
    </xf>
    <xf numFmtId="164" fontId="22" fillId="0" borderId="39" xfId="55" applyNumberFormat="1" applyFont="1" applyBorder="1">
      <alignment/>
      <protection/>
    </xf>
    <xf numFmtId="1" fontId="22" fillId="0" borderId="18" xfId="55" applyNumberFormat="1" applyFont="1" applyBorder="1">
      <alignment/>
      <protection/>
    </xf>
    <xf numFmtId="1" fontId="22" fillId="0" borderId="30" xfId="55" applyNumberFormat="1" applyFont="1" applyBorder="1">
      <alignment/>
      <protection/>
    </xf>
    <xf numFmtId="164" fontId="22" fillId="0" borderId="40" xfId="55" applyNumberFormat="1" applyFont="1" applyBorder="1">
      <alignment/>
      <protection/>
    </xf>
    <xf numFmtId="3" fontId="22" fillId="0" borderId="31" xfId="55" applyNumberFormat="1" applyFont="1" applyBorder="1" applyAlignment="1">
      <alignment horizontal="right" vertical="center" wrapText="1"/>
      <protection/>
    </xf>
    <xf numFmtId="164" fontId="22" fillId="0" borderId="38" xfId="55" applyNumberFormat="1" applyFont="1" applyBorder="1">
      <alignment/>
      <protection/>
    </xf>
    <xf numFmtId="3" fontId="22" fillId="0" borderId="20" xfId="55" applyNumberFormat="1" applyFont="1" applyBorder="1" applyAlignment="1">
      <alignment vertical="center"/>
      <protection/>
    </xf>
    <xf numFmtId="3" fontId="22" fillId="0" borderId="20" xfId="55" applyNumberFormat="1" applyFont="1" applyBorder="1" applyAlignment="1">
      <alignment horizontal="right" vertical="center"/>
      <protection/>
    </xf>
    <xf numFmtId="3" fontId="22" fillId="24" borderId="41" xfId="56" applyNumberFormat="1" applyFont="1" applyFill="1" applyBorder="1" applyAlignment="1">
      <alignment/>
      <protection/>
    </xf>
    <xf numFmtId="1" fontId="22" fillId="0" borderId="20" xfId="55" applyNumberFormat="1" applyFont="1" applyBorder="1">
      <alignment/>
      <protection/>
    </xf>
    <xf numFmtId="3" fontId="22" fillId="0" borderId="33" xfId="55" applyNumberFormat="1" applyFont="1" applyBorder="1" applyAlignment="1">
      <alignment horizontal="right" vertical="center" wrapText="1"/>
      <protection/>
    </xf>
    <xf numFmtId="164" fontId="22" fillId="0" borderId="41" xfId="55" applyNumberFormat="1" applyFont="1" applyBorder="1">
      <alignment/>
      <protection/>
    </xf>
    <xf numFmtId="3" fontId="22" fillId="0" borderId="20" xfId="55" applyNumberFormat="1" applyFont="1" applyBorder="1" applyAlignment="1">
      <alignment horizontal="center" vertical="center" wrapText="1"/>
      <protection/>
    </xf>
    <xf numFmtId="3" fontId="22" fillId="0" borderId="23" xfId="55" applyNumberFormat="1" applyFont="1" applyBorder="1" applyAlignment="1">
      <alignment vertical="center"/>
      <protection/>
    </xf>
    <xf numFmtId="3" fontId="22" fillId="24" borderId="42" xfId="56" applyNumberFormat="1" applyFont="1" applyFill="1" applyBorder="1" applyAlignment="1">
      <alignment/>
      <protection/>
    </xf>
    <xf numFmtId="177" fontId="22" fillId="0" borderId="16" xfId="55" applyNumberFormat="1" applyFont="1" applyBorder="1" applyAlignment="1">
      <alignment/>
      <protection/>
    </xf>
    <xf numFmtId="3" fontId="22" fillId="0" borderId="14" xfId="55" applyNumberFormat="1" applyFont="1" applyBorder="1" applyAlignment="1">
      <alignment vertical="center"/>
      <protection/>
    </xf>
    <xf numFmtId="3" fontId="22" fillId="0" borderId="15" xfId="55" applyNumberFormat="1" applyFont="1" applyBorder="1" applyAlignment="1">
      <alignment/>
      <protection/>
    </xf>
    <xf numFmtId="3" fontId="22" fillId="0" borderId="23" xfId="55" applyNumberFormat="1" applyFont="1" applyBorder="1" applyAlignment="1">
      <alignment/>
      <protection/>
    </xf>
    <xf numFmtId="177" fontId="22" fillId="0" borderId="35" xfId="55" applyNumberFormat="1" applyFont="1" applyBorder="1" applyAlignment="1">
      <alignment/>
      <protection/>
    </xf>
    <xf numFmtId="177" fontId="22" fillId="0" borderId="42" xfId="55" applyNumberFormat="1" applyFont="1" applyBorder="1" applyAlignment="1">
      <alignment/>
      <protection/>
    </xf>
    <xf numFmtId="164" fontId="22" fillId="0" borderId="35" xfId="55" applyNumberFormat="1" applyFont="1" applyBorder="1">
      <alignment/>
      <protection/>
    </xf>
    <xf numFmtId="3" fontId="22" fillId="0" borderId="24" xfId="55" applyNumberFormat="1" applyFont="1" applyBorder="1" applyAlignment="1">
      <alignment/>
      <protection/>
    </xf>
    <xf numFmtId="3" fontId="22" fillId="0" borderId="25" xfId="55" applyNumberFormat="1" applyFont="1" applyBorder="1" applyAlignment="1">
      <alignment/>
      <protection/>
    </xf>
    <xf numFmtId="3" fontId="22" fillId="0" borderId="43" xfId="55" applyNumberFormat="1" applyFont="1" applyBorder="1" applyAlignment="1">
      <alignment/>
      <protection/>
    </xf>
    <xf numFmtId="3" fontId="22" fillId="24" borderId="24" xfId="56" applyNumberFormat="1" applyFont="1" applyFill="1" applyBorder="1" applyAlignment="1">
      <alignment/>
      <protection/>
    </xf>
    <xf numFmtId="3" fontId="22" fillId="24" borderId="25" xfId="56" applyNumberFormat="1" applyFont="1" applyFill="1" applyBorder="1" applyAlignment="1">
      <alignment/>
      <protection/>
    </xf>
    <xf numFmtId="177" fontId="22" fillId="0" borderId="26" xfId="55" applyNumberFormat="1" applyFont="1" applyBorder="1" applyAlignment="1">
      <alignment/>
      <protection/>
    </xf>
    <xf numFmtId="0" fontId="22" fillId="0" borderId="24" xfId="55" applyFont="1" applyBorder="1">
      <alignment/>
      <protection/>
    </xf>
    <xf numFmtId="0" fontId="22" fillId="0" borderId="25" xfId="55" applyFont="1" applyBorder="1">
      <alignment/>
      <protection/>
    </xf>
    <xf numFmtId="164" fontId="22" fillId="0" borderId="26" xfId="55" applyNumberFormat="1" applyFont="1" applyBorder="1">
      <alignment/>
      <protection/>
    </xf>
    <xf numFmtId="164" fontId="22" fillId="0" borderId="44" xfId="55" applyNumberFormat="1" applyFont="1" applyBorder="1">
      <alignment/>
      <protection/>
    </xf>
    <xf numFmtId="1" fontId="22" fillId="0" borderId="24" xfId="55" applyNumberFormat="1" applyFont="1" applyBorder="1">
      <alignment/>
      <protection/>
    </xf>
    <xf numFmtId="1" fontId="22" fillId="0" borderId="25" xfId="55" applyNumberFormat="1" applyFont="1" applyBorder="1">
      <alignment/>
      <protection/>
    </xf>
    <xf numFmtId="3" fontId="39" fillId="0" borderId="19" xfId="55" applyNumberFormat="1" applyFont="1" applyBorder="1" applyAlignment="1">
      <alignment vertical="center"/>
      <protection/>
    </xf>
    <xf numFmtId="0" fontId="25" fillId="0" borderId="45" xfId="0" applyFont="1" applyBorder="1" applyAlignment="1">
      <alignment/>
    </xf>
    <xf numFmtId="0" fontId="32" fillId="0" borderId="0" xfId="0" applyFont="1" applyAlignment="1">
      <alignment/>
    </xf>
    <xf numFmtId="0" fontId="25" fillId="0" borderId="46" xfId="0" applyFont="1" applyBorder="1" applyAlignment="1">
      <alignment/>
    </xf>
    <xf numFmtId="14" fontId="25" fillId="0" borderId="46" xfId="0" applyNumberFormat="1" applyFont="1" applyBorder="1" applyAlignment="1">
      <alignment/>
    </xf>
    <xf numFmtId="14" fontId="25" fillId="0" borderId="0" xfId="0" applyNumberFormat="1" applyFont="1" applyBorder="1" applyAlignment="1">
      <alignment/>
    </xf>
    <xf numFmtId="3" fontId="22" fillId="24" borderId="20" xfId="56" applyNumberFormat="1" applyFont="1" applyFill="1" applyBorder="1" applyAlignment="1" applyProtection="1">
      <alignment/>
      <protection/>
    </xf>
    <xf numFmtId="3" fontId="22" fillId="24" borderId="30" xfId="56" applyNumberFormat="1" applyFont="1" applyFill="1" applyBorder="1" applyAlignment="1" applyProtection="1">
      <alignment/>
      <protection locked="0"/>
    </xf>
    <xf numFmtId="177" fontId="22" fillId="24" borderId="30" xfId="56" applyNumberFormat="1" applyFont="1" applyFill="1" applyBorder="1" applyAlignment="1" applyProtection="1">
      <alignment/>
      <protection/>
    </xf>
    <xf numFmtId="177" fontId="22" fillId="24" borderId="21" xfId="56" applyNumberFormat="1" applyFont="1" applyFill="1" applyBorder="1" applyAlignment="1" applyProtection="1">
      <alignment/>
      <protection/>
    </xf>
    <xf numFmtId="3" fontId="22" fillId="24" borderId="20" xfId="56" applyNumberFormat="1" applyFont="1" applyFill="1" applyBorder="1" applyAlignment="1" applyProtection="1">
      <alignment/>
      <protection locked="0"/>
    </xf>
    <xf numFmtId="3" fontId="22" fillId="0" borderId="47" xfId="53" applyNumberFormat="1" applyFont="1" applyBorder="1" applyAlignment="1" applyProtection="1">
      <alignment horizontal="right" vertical="center" wrapText="1"/>
      <protection/>
    </xf>
    <xf numFmtId="3" fontId="22" fillId="24" borderId="23" xfId="56" applyNumberFormat="1" applyFont="1" applyFill="1" applyBorder="1" applyAlignment="1" applyProtection="1">
      <alignment/>
      <protection/>
    </xf>
    <xf numFmtId="3" fontId="22" fillId="24" borderId="23" xfId="56" applyNumberFormat="1" applyFont="1" applyFill="1" applyBorder="1" applyAlignment="1" applyProtection="1">
      <alignment/>
      <protection locked="0"/>
    </xf>
    <xf numFmtId="177" fontId="22" fillId="24" borderId="48" xfId="56" applyNumberFormat="1" applyFont="1" applyFill="1" applyBorder="1" applyAlignment="1" applyProtection="1">
      <alignment/>
      <protection/>
    </xf>
    <xf numFmtId="177" fontId="22" fillId="24" borderId="35" xfId="56" applyNumberFormat="1" applyFont="1" applyFill="1" applyBorder="1" applyAlignment="1" applyProtection="1">
      <alignment/>
      <protection/>
    </xf>
    <xf numFmtId="3" fontId="24" fillId="0" borderId="24" xfId="53" applyNumberFormat="1" applyFont="1" applyBorder="1" applyAlignment="1" applyProtection="1">
      <alignment/>
      <protection/>
    </xf>
    <xf numFmtId="3" fontId="24" fillId="0" borderId="25" xfId="53" applyNumberFormat="1" applyFont="1" applyBorder="1" applyAlignment="1" applyProtection="1">
      <alignment/>
      <protection/>
    </xf>
    <xf numFmtId="177" fontId="24" fillId="24" borderId="25" xfId="56" applyNumberFormat="1" applyFont="1" applyFill="1" applyBorder="1" applyAlignment="1" applyProtection="1">
      <alignment/>
      <protection/>
    </xf>
    <xf numFmtId="177" fontId="24" fillId="24" borderId="26" xfId="56" applyNumberFormat="1" applyFont="1" applyFill="1" applyBorder="1" applyAlignment="1" applyProtection="1">
      <alignment/>
      <protection/>
    </xf>
    <xf numFmtId="3" fontId="24" fillId="0" borderId="43" xfId="53" applyNumberFormat="1" applyFont="1" applyBorder="1" applyAlignment="1" applyProtection="1">
      <alignment/>
      <protection/>
    </xf>
    <xf numFmtId="164" fontId="24" fillId="0" borderId="26" xfId="53" applyNumberFormat="1" applyFont="1" applyBorder="1" applyProtection="1">
      <alignment/>
      <protection/>
    </xf>
    <xf numFmtId="3" fontId="22" fillId="0" borderId="24" xfId="53" applyNumberFormat="1" applyFont="1" applyBorder="1" applyAlignment="1" applyProtection="1">
      <alignment/>
      <protection/>
    </xf>
    <xf numFmtId="3" fontId="22" fillId="0" borderId="25" xfId="53" applyNumberFormat="1" applyFont="1" applyBorder="1" applyAlignment="1" applyProtection="1">
      <alignment/>
      <protection/>
    </xf>
    <xf numFmtId="177" fontId="22" fillId="24" borderId="25" xfId="56" applyNumberFormat="1" applyFont="1" applyFill="1" applyBorder="1" applyAlignment="1" applyProtection="1">
      <alignment/>
      <protection/>
    </xf>
    <xf numFmtId="3" fontId="22" fillId="0" borderId="43" xfId="53" applyNumberFormat="1" applyFont="1" applyBorder="1" applyAlignment="1" applyProtection="1">
      <alignment/>
      <protection/>
    </xf>
    <xf numFmtId="177" fontId="22" fillId="24" borderId="26" xfId="56" applyNumberFormat="1" applyFont="1" applyFill="1" applyBorder="1" applyAlignment="1" applyProtection="1">
      <alignment/>
      <protection/>
    </xf>
    <xf numFmtId="164" fontId="22" fillId="0" borderId="26" xfId="53" applyNumberFormat="1" applyFont="1" applyBorder="1" applyProtection="1">
      <alignment/>
      <protection/>
    </xf>
    <xf numFmtId="0" fontId="25" fillId="0" borderId="45" xfId="53" applyFont="1" applyBorder="1" applyAlignment="1" applyProtection="1">
      <alignment/>
      <protection locked="0"/>
    </xf>
    <xf numFmtId="0" fontId="25" fillId="0" borderId="45" xfId="53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0" fontId="24" fillId="0" borderId="0" xfId="53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left"/>
      <protection locked="0"/>
    </xf>
    <xf numFmtId="0" fontId="24" fillId="0" borderId="0" xfId="53" applyFont="1" applyBorder="1" applyAlignment="1" applyProtection="1">
      <alignment/>
      <protection locked="0"/>
    </xf>
    <xf numFmtId="14" fontId="24" fillId="0" borderId="0" xfId="53" applyNumberFormat="1" applyFont="1" applyBorder="1" applyAlignment="1" applyProtection="1">
      <alignment horizontal="center"/>
      <protection locked="0"/>
    </xf>
    <xf numFmtId="0" fontId="24" fillId="0" borderId="0" xfId="53" applyFont="1" applyBorder="1" applyAlignment="1" applyProtection="1">
      <alignment horizontal="center"/>
      <protection locked="0"/>
    </xf>
    <xf numFmtId="0" fontId="22" fillId="0" borderId="0" xfId="53" applyFont="1" applyBorder="1" applyAlignment="1" applyProtection="1">
      <alignment/>
      <protection locked="0"/>
    </xf>
    <xf numFmtId="0" fontId="29" fillId="0" borderId="0" xfId="53" applyFont="1" applyProtection="1">
      <alignment/>
      <protection locked="0"/>
    </xf>
    <xf numFmtId="0" fontId="29" fillId="0" borderId="49" xfId="53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14" xfId="53" applyFont="1" applyBorder="1" applyAlignment="1" applyProtection="1">
      <alignment horizontal="center" vertical="center" textRotation="90" wrapText="1"/>
      <protection locked="0"/>
    </xf>
    <xf numFmtId="0" fontId="22" fillId="0" borderId="15" xfId="53" applyFont="1" applyBorder="1" applyAlignment="1" applyProtection="1">
      <alignment horizontal="center" vertical="center" textRotation="90" wrapText="1"/>
      <protection locked="0"/>
    </xf>
    <xf numFmtId="0" fontId="22" fillId="0" borderId="16" xfId="53" applyFont="1" applyBorder="1" applyAlignment="1" applyProtection="1">
      <alignment horizontal="center" vertical="center" textRotation="90" wrapText="1"/>
      <protection locked="0"/>
    </xf>
    <xf numFmtId="0" fontId="22" fillId="0" borderId="37" xfId="53" applyFont="1" applyBorder="1" applyAlignment="1" applyProtection="1">
      <alignment horizontal="center" vertical="center" textRotation="90" wrapText="1"/>
      <protection locked="0"/>
    </xf>
    <xf numFmtId="0" fontId="23" fillId="0" borderId="10" xfId="56" applyFont="1" applyFill="1" applyBorder="1" applyAlignment="1" applyProtection="1">
      <alignment vertical="top" wrapText="1"/>
      <protection locked="0"/>
    </xf>
    <xf numFmtId="3" fontId="22" fillId="0" borderId="17" xfId="53" applyNumberFormat="1" applyFont="1" applyBorder="1" applyAlignment="1" applyProtection="1">
      <alignment vertical="center" wrapText="1"/>
      <protection locked="0"/>
    </xf>
    <xf numFmtId="0" fontId="22" fillId="0" borderId="18" xfId="53" applyFont="1" applyBorder="1" applyProtection="1">
      <alignment/>
      <protection locked="0"/>
    </xf>
    <xf numFmtId="164" fontId="22" fillId="0" borderId="21" xfId="53" applyNumberFormat="1" applyFont="1" applyBorder="1" applyProtection="1">
      <alignment/>
      <protection locked="0"/>
    </xf>
    <xf numFmtId="3" fontId="22" fillId="0" borderId="30" xfId="53" applyNumberFormat="1" applyFont="1" applyBorder="1" applyAlignment="1" applyProtection="1">
      <alignment vertical="center" wrapText="1"/>
      <protection locked="0"/>
    </xf>
    <xf numFmtId="0" fontId="23" fillId="0" borderId="11" xfId="56" applyFont="1" applyFill="1" applyBorder="1" applyAlignment="1" applyProtection="1">
      <alignment vertical="top" wrapText="1"/>
      <protection locked="0"/>
    </xf>
    <xf numFmtId="3" fontId="22" fillId="0" borderId="19" xfId="53" applyNumberFormat="1" applyFont="1" applyBorder="1" applyAlignment="1" applyProtection="1">
      <alignment vertical="center" wrapText="1"/>
      <protection locked="0"/>
    </xf>
    <xf numFmtId="0" fontId="22" fillId="0" borderId="20" xfId="53" applyFont="1" applyBorder="1" applyProtection="1">
      <alignment/>
      <protection locked="0"/>
    </xf>
    <xf numFmtId="3" fontId="22" fillId="0" borderId="20" xfId="53" applyNumberFormat="1" applyFont="1" applyBorder="1" applyAlignment="1" applyProtection="1">
      <alignment vertical="center" wrapText="1"/>
      <protection locked="0"/>
    </xf>
    <xf numFmtId="3" fontId="39" fillId="0" borderId="20" xfId="53" applyNumberFormat="1" applyFont="1" applyBorder="1" applyAlignment="1" applyProtection="1">
      <alignment vertical="center" wrapText="1"/>
      <protection locked="0"/>
    </xf>
    <xf numFmtId="3" fontId="22" fillId="0" borderId="19" xfId="53" applyNumberFormat="1" applyFont="1" applyBorder="1" applyAlignment="1" applyProtection="1">
      <alignment horizontal="right" vertical="center" wrapText="1"/>
      <protection locked="0"/>
    </xf>
    <xf numFmtId="0" fontId="22" fillId="0" borderId="12" xfId="53" applyFont="1" applyBorder="1" applyProtection="1">
      <alignment/>
      <protection locked="0"/>
    </xf>
    <xf numFmtId="3" fontId="22" fillId="0" borderId="14" xfId="53" applyNumberFormat="1" applyFont="1" applyBorder="1" applyAlignment="1" applyProtection="1">
      <alignment vertical="center" wrapText="1"/>
      <protection locked="0"/>
    </xf>
    <xf numFmtId="0" fontId="22" fillId="0" borderId="15" xfId="53" applyFont="1" applyBorder="1" applyProtection="1">
      <alignment/>
      <protection locked="0"/>
    </xf>
    <xf numFmtId="3" fontId="22" fillId="0" borderId="22" xfId="53" applyNumberFormat="1" applyFont="1" applyBorder="1" applyAlignment="1" applyProtection="1">
      <alignment vertical="center" wrapText="1"/>
      <protection locked="0"/>
    </xf>
    <xf numFmtId="0" fontId="22" fillId="0" borderId="23" xfId="53" applyFont="1" applyBorder="1" applyProtection="1">
      <alignment/>
      <protection locked="0"/>
    </xf>
    <xf numFmtId="0" fontId="22" fillId="0" borderId="20" xfId="53" applyFont="1" applyBorder="1" applyAlignment="1" applyProtection="1">
      <alignment vertical="center" wrapText="1"/>
      <protection locked="0"/>
    </xf>
    <xf numFmtId="0" fontId="24" fillId="0" borderId="50" xfId="53" applyFont="1" applyBorder="1" applyProtection="1">
      <alignment/>
      <protection locked="0"/>
    </xf>
    <xf numFmtId="0" fontId="24" fillId="0" borderId="13" xfId="53" applyFont="1" applyBorder="1" applyProtection="1">
      <alignment/>
      <protection/>
    </xf>
    <xf numFmtId="3" fontId="24" fillId="0" borderId="43" xfId="53" applyNumberFormat="1" applyFont="1" applyBorder="1" applyAlignment="1" applyProtection="1">
      <alignment/>
      <protection locked="0"/>
    </xf>
    <xf numFmtId="164" fontId="24" fillId="0" borderId="26" xfId="53" applyNumberFormat="1" applyFont="1" applyBorder="1" applyProtection="1">
      <alignment/>
      <protection locked="0"/>
    </xf>
    <xf numFmtId="0" fontId="22" fillId="0" borderId="13" xfId="53" applyFont="1" applyBorder="1" applyProtection="1">
      <alignment/>
      <protection locked="0"/>
    </xf>
    <xf numFmtId="0" fontId="22" fillId="0" borderId="13" xfId="53" applyFont="1" applyBorder="1" applyProtection="1">
      <alignment/>
      <protection/>
    </xf>
    <xf numFmtId="177" fontId="22" fillId="0" borderId="26" xfId="53" applyNumberFormat="1" applyFont="1" applyBorder="1" applyAlignment="1" applyProtection="1">
      <alignment/>
      <protection/>
    </xf>
    <xf numFmtId="0" fontId="22" fillId="0" borderId="24" xfId="53" applyFont="1" applyBorder="1" applyProtection="1">
      <alignment/>
      <protection locked="0"/>
    </xf>
    <xf numFmtId="0" fontId="22" fillId="0" borderId="25" xfId="53" applyFont="1" applyBorder="1" applyProtection="1">
      <alignment/>
      <protection locked="0"/>
    </xf>
    <xf numFmtId="164" fontId="22" fillId="0" borderId="44" xfId="53" applyNumberFormat="1" applyFont="1" applyBorder="1" applyProtection="1">
      <alignment/>
      <protection locked="0"/>
    </xf>
    <xf numFmtId="164" fontId="22" fillId="0" borderId="26" xfId="53" applyNumberFormat="1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51" xfId="53" applyFont="1" applyBorder="1" applyAlignment="1" applyProtection="1">
      <alignment horizontal="center"/>
      <protection locked="0"/>
    </xf>
    <xf numFmtId="0" fontId="24" fillId="0" borderId="52" xfId="53" applyFont="1" applyBorder="1" applyAlignment="1" applyProtection="1">
      <alignment horizontal="center"/>
      <protection locked="0"/>
    </xf>
    <xf numFmtId="0" fontId="24" fillId="0" borderId="53" xfId="53" applyFont="1" applyBorder="1" applyAlignment="1" applyProtection="1">
      <alignment horizontal="center"/>
      <protection locked="0"/>
    </xf>
    <xf numFmtId="0" fontId="25" fillId="0" borderId="45" xfId="53" applyFont="1" applyBorder="1" applyAlignment="1" applyProtection="1">
      <alignment horizontal="center"/>
      <protection locked="0"/>
    </xf>
    <xf numFmtId="14" fontId="25" fillId="0" borderId="45" xfId="53" applyNumberFormat="1" applyFont="1" applyBorder="1" applyAlignment="1" applyProtection="1">
      <alignment horizontal="center"/>
      <protection locked="0"/>
    </xf>
    <xf numFmtId="0" fontId="24" fillId="0" borderId="17" xfId="53" applyFont="1" applyBorder="1" applyAlignment="1" applyProtection="1">
      <alignment horizontal="center"/>
      <protection locked="0"/>
    </xf>
    <xf numFmtId="0" fontId="24" fillId="0" borderId="18" xfId="53" applyFont="1" applyBorder="1" applyAlignment="1" applyProtection="1">
      <alignment horizontal="center"/>
      <protection locked="0"/>
    </xf>
    <xf numFmtId="0" fontId="24" fillId="0" borderId="39" xfId="53" applyFont="1" applyBorder="1" applyAlignment="1" applyProtection="1">
      <alignment horizontal="center"/>
      <protection locked="0"/>
    </xf>
    <xf numFmtId="0" fontId="24" fillId="0" borderId="54" xfId="53" applyFont="1" applyBorder="1" applyAlignment="1" applyProtection="1">
      <alignment horizontal="center" vertical="center" wrapText="1"/>
      <protection locked="0"/>
    </xf>
    <xf numFmtId="0" fontId="24" fillId="0" borderId="55" xfId="53" applyFont="1" applyBorder="1" applyAlignment="1" applyProtection="1">
      <alignment horizontal="center" vertical="center" wrapText="1"/>
      <protection locked="0"/>
    </xf>
    <xf numFmtId="0" fontId="24" fillId="0" borderId="51" xfId="53" applyFont="1" applyBorder="1" applyAlignment="1" applyProtection="1">
      <alignment horizontal="center" vertical="center"/>
      <protection locked="0"/>
    </xf>
    <xf numFmtId="0" fontId="24" fillId="0" borderId="52" xfId="53" applyFont="1" applyBorder="1" applyAlignment="1" applyProtection="1">
      <alignment horizontal="center" vertical="center"/>
      <protection locked="0"/>
    </xf>
    <xf numFmtId="0" fontId="24" fillId="0" borderId="53" xfId="53" applyFont="1" applyBorder="1" applyAlignment="1" applyProtection="1">
      <alignment horizontal="center" vertical="center"/>
      <protection locked="0"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7" xfId="55" applyFont="1" applyBorder="1" applyAlignment="1">
      <alignment horizontal="center"/>
      <protection/>
    </xf>
    <xf numFmtId="0" fontId="25" fillId="0" borderId="18" xfId="55" applyFont="1" applyBorder="1" applyAlignment="1">
      <alignment horizontal="center"/>
      <protection/>
    </xf>
    <xf numFmtId="0" fontId="25" fillId="0" borderId="39" xfId="55" applyFont="1" applyBorder="1" applyAlignment="1">
      <alignment horizontal="center"/>
      <protection/>
    </xf>
    <xf numFmtId="0" fontId="25" fillId="0" borderId="56" xfId="55" applyFont="1" applyBorder="1" applyAlignment="1">
      <alignment horizontal="center"/>
      <protection/>
    </xf>
    <xf numFmtId="0" fontId="25" fillId="0" borderId="54" xfId="55" applyFont="1" applyBorder="1" applyAlignment="1">
      <alignment horizontal="center" vertical="center" wrapText="1"/>
      <protection/>
    </xf>
    <xf numFmtId="0" fontId="25" fillId="0" borderId="55" xfId="55" applyFont="1" applyBorder="1" applyAlignment="1">
      <alignment horizontal="center" vertical="center" wrapText="1"/>
      <protection/>
    </xf>
    <xf numFmtId="0" fontId="25" fillId="0" borderId="51" xfId="55" applyFont="1" applyBorder="1" applyAlignment="1">
      <alignment horizontal="center" vertical="center"/>
      <protection/>
    </xf>
    <xf numFmtId="0" fontId="25" fillId="0" borderId="52" xfId="55" applyFont="1" applyBorder="1" applyAlignment="1">
      <alignment horizontal="center" vertical="center"/>
      <protection/>
    </xf>
    <xf numFmtId="0" fontId="25" fillId="0" borderId="53" xfId="55" applyFont="1" applyBorder="1" applyAlignment="1">
      <alignment horizontal="center" vertical="center"/>
      <protection/>
    </xf>
    <xf numFmtId="0" fontId="25" fillId="0" borderId="57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3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23525"/>
          <c:w val="0.683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v>Валовой надой с начала года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2012</c:v>
              </c:pt>
            </c:strLit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59270515"/>
        <c:axId val="63672588"/>
      </c:bar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2588"/>
        <c:crosses val="autoZero"/>
        <c:auto val="1"/>
        <c:lblOffset val="100"/>
        <c:tickLblSkip val="1"/>
        <c:noMultiLvlLbl val="0"/>
      </c:catAx>
      <c:valAx>
        <c:axId val="63672588"/>
        <c:scaling>
          <c:orientation val="minMax"/>
          <c:max val="7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70515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75"/>
          <c:y val="0.278"/>
          <c:w val="0.19075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21475"/>
          <c:w val="0.6225"/>
          <c:h val="0.79975"/>
        </c:manualLayout>
      </c:layout>
      <c:barChart>
        <c:barDir val="col"/>
        <c:grouping val="stacked"/>
        <c:varyColors val="0"/>
        <c:ser>
          <c:idx val="0"/>
          <c:order val="0"/>
          <c:tx>
            <c:v>Валовой надой за день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2012</c:v>
              </c:pt>
            </c:strLit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36182381"/>
        <c:axId val="57205974"/>
      </c:bar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5974"/>
        <c:crosses val="autoZero"/>
        <c:auto val="1"/>
        <c:lblOffset val="100"/>
        <c:tickLblSkip val="1"/>
        <c:noMultiLvlLbl val="0"/>
      </c:catAx>
      <c:valAx>
        <c:axId val="5720597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82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"/>
          <c:y val="0.29275"/>
          <c:w val="0.19075"/>
          <c:h val="0.1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5875"/>
          <c:w val="0.6765"/>
          <c:h val="0.858"/>
        </c:manualLayout>
      </c:layout>
      <c:pie3DChart>
        <c:varyColors val="1"/>
        <c:ser>
          <c:idx val="0"/>
          <c:order val="0"/>
          <c:tx>
            <c:v>2012 год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Уборочная площадь</c:v>
              </c:pt>
              <c:pt idx="1">
                <c:v>Обмолочено</c:v>
              </c:pt>
              <c:pt idx="2">
                <c:v>За день</c:v>
              </c:pt>
            </c:strLit>
          </c:cat>
          <c:val>
            <c:numRef>
              <c:f>Уборка!$B$27:$D$27</c:f>
              <c:numCache>
                <c:ptCount val="3"/>
                <c:pt idx="0">
                  <c:v>463806</c:v>
                </c:pt>
                <c:pt idx="1">
                  <c:v>111123</c:v>
                </c:pt>
                <c:pt idx="2">
                  <c:v>12577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75"/>
          <c:y val="0.317"/>
          <c:w val="0.35425"/>
          <c:h val="0.5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585"/>
          <c:w val="0.67675"/>
          <c:h val="0.85825"/>
        </c:manualLayout>
      </c:layout>
      <c:pie3DChart>
        <c:varyColors val="1"/>
        <c:ser>
          <c:idx val="0"/>
          <c:order val="0"/>
          <c:tx>
            <c:v>2011 год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Уборочная площадь</c:v>
              </c:pt>
              <c:pt idx="1">
                <c:v>Обмолочено</c:v>
              </c:pt>
              <c:pt idx="2">
                <c:v>За день</c:v>
              </c:pt>
            </c:strLit>
          </c:cat>
          <c:val>
            <c:numRef>
              <c:f>Уборка!$B$28:$D$28</c:f>
              <c:numCache>
                <c:ptCount val="3"/>
                <c:pt idx="0">
                  <c:v>577833</c:v>
                </c:pt>
                <c:pt idx="1">
                  <c:v>77818</c:v>
                </c:pt>
                <c:pt idx="2">
                  <c:v>9057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"/>
          <c:y val="0.352"/>
          <c:w val="0.35325"/>
          <c:h val="0.4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47625</xdr:rowOff>
    </xdr:from>
    <xdr:to>
      <xdr:col>4</xdr:col>
      <xdr:colOff>200025</xdr:colOff>
      <xdr:row>28</xdr:row>
      <xdr:rowOff>57150</xdr:rowOff>
    </xdr:to>
    <xdr:graphicFrame>
      <xdr:nvGraphicFramePr>
        <xdr:cNvPr id="1" name="Диаграмма 7"/>
        <xdr:cNvGraphicFramePr/>
      </xdr:nvGraphicFramePr>
      <xdr:xfrm>
        <a:off x="219075" y="4714875"/>
        <a:ext cx="2724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12</xdr:row>
      <xdr:rowOff>57150</xdr:rowOff>
    </xdr:from>
    <xdr:to>
      <xdr:col>8</xdr:col>
      <xdr:colOff>533400</xdr:colOff>
      <xdr:row>28</xdr:row>
      <xdr:rowOff>47625</xdr:rowOff>
    </xdr:to>
    <xdr:graphicFrame>
      <xdr:nvGraphicFramePr>
        <xdr:cNvPr id="2" name="Диаграмма 8"/>
        <xdr:cNvGraphicFramePr/>
      </xdr:nvGraphicFramePr>
      <xdr:xfrm>
        <a:off x="3305175" y="4724400"/>
        <a:ext cx="27146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3</xdr:row>
      <xdr:rowOff>85725</xdr:rowOff>
    </xdr:from>
    <xdr:to>
      <xdr:col>4</xdr:col>
      <xdr:colOff>323850</xdr:colOff>
      <xdr:row>9</xdr:row>
      <xdr:rowOff>542925</xdr:rowOff>
    </xdr:to>
    <xdr:graphicFrame>
      <xdr:nvGraphicFramePr>
        <xdr:cNvPr id="3" name="Диаграмма 9"/>
        <xdr:cNvGraphicFramePr/>
      </xdr:nvGraphicFramePr>
      <xdr:xfrm>
        <a:off x="219075" y="885825"/>
        <a:ext cx="28479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561975</xdr:colOff>
      <xdr:row>3</xdr:row>
      <xdr:rowOff>95250</xdr:rowOff>
    </xdr:from>
    <xdr:to>
      <xdr:col>8</xdr:col>
      <xdr:colOff>676275</xdr:colOff>
      <xdr:row>9</xdr:row>
      <xdr:rowOff>552450</xdr:rowOff>
    </xdr:to>
    <xdr:graphicFrame>
      <xdr:nvGraphicFramePr>
        <xdr:cNvPr id="4" name="Диаграмма 9"/>
        <xdr:cNvGraphicFramePr/>
      </xdr:nvGraphicFramePr>
      <xdr:xfrm>
        <a:off x="3305175" y="895350"/>
        <a:ext cx="28575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D10" sqref="D10"/>
    </sheetView>
  </sheetViews>
  <sheetFormatPr defaultColWidth="9.00390625" defaultRowHeight="12.75"/>
  <cols>
    <col min="9" max="9" width="9.50390625" style="0" customWidth="1"/>
  </cols>
  <sheetData>
    <row r="1" spans="1:9" s="2" customFormat="1" ht="21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</row>
    <row r="2" s="2" customFormat="1" ht="21" customHeight="1"/>
    <row r="3" spans="1:9" s="2" customFormat="1" ht="21" customHeight="1">
      <c r="A3" s="155"/>
      <c r="B3" s="155"/>
      <c r="C3" s="155"/>
      <c r="D3" s="155"/>
      <c r="E3" s="155"/>
      <c r="F3" s="155"/>
      <c r="G3" s="155"/>
      <c r="H3" s="155"/>
      <c r="I3" s="155"/>
    </row>
    <row r="4" spans="1:9" s="2" customFormat="1" ht="37.5" customHeight="1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21" customHeight="1">
      <c r="A5" s="157"/>
      <c r="B5" s="157"/>
      <c r="C5" s="157"/>
      <c r="D5" s="157"/>
      <c r="E5" s="157"/>
      <c r="F5" s="157"/>
      <c r="G5" s="157"/>
      <c r="H5" s="157"/>
      <c r="I5" s="157"/>
    </row>
    <row r="6" spans="1:9" s="2" customFormat="1" ht="21" customHeight="1">
      <c r="A6" s="157"/>
      <c r="B6" s="157"/>
      <c r="C6" s="157"/>
      <c r="D6" s="157"/>
      <c r="E6" s="157"/>
      <c r="F6" s="157"/>
      <c r="G6" s="157"/>
      <c r="H6" s="157"/>
      <c r="I6" s="157"/>
    </row>
    <row r="7" spans="1:9" s="2" customFormat="1" ht="21" customHeight="1">
      <c r="A7" s="157"/>
      <c r="B7" s="157"/>
      <c r="C7" s="157"/>
      <c r="D7" s="157"/>
      <c r="E7" s="157"/>
      <c r="F7" s="157"/>
      <c r="G7" s="157"/>
      <c r="H7" s="157"/>
      <c r="I7" s="157"/>
    </row>
    <row r="8" spans="1:9" s="2" customFormat="1" ht="21" customHeight="1">
      <c r="A8" s="157"/>
      <c r="B8" s="157"/>
      <c r="C8" s="157"/>
      <c r="D8" s="157"/>
      <c r="E8" s="157"/>
      <c r="F8" s="157"/>
      <c r="G8" s="157"/>
      <c r="H8" s="157"/>
      <c r="I8" s="157"/>
    </row>
    <row r="9" spans="1:9" s="2" customFormat="1" ht="21" customHeight="1">
      <c r="A9" s="156"/>
      <c r="B9" s="156"/>
      <c r="C9" s="156"/>
      <c r="D9" s="156"/>
      <c r="E9" s="156"/>
      <c r="F9" s="156"/>
      <c r="G9" s="156"/>
      <c r="H9" s="156"/>
      <c r="I9" s="156"/>
    </row>
    <row r="10" ht="129" customHeight="1"/>
    <row r="11" spans="2:8" ht="20.25">
      <c r="B11" s="155" t="s">
        <v>24</v>
      </c>
      <c r="C11" s="155"/>
      <c r="D11" s="155"/>
      <c r="E11" s="155"/>
      <c r="F11" s="155"/>
      <c r="G11" s="155"/>
      <c r="H11" s="155"/>
    </row>
    <row r="28" spans="2:8" ht="18">
      <c r="B28" s="156"/>
      <c r="C28" s="156"/>
      <c r="D28" s="156"/>
      <c r="E28" s="156"/>
      <c r="F28" s="156"/>
      <c r="G28" s="156"/>
      <c r="H28" s="156"/>
    </row>
  </sheetData>
  <sheetProtection/>
  <mergeCells count="9">
    <mergeCell ref="A1:I1"/>
    <mergeCell ref="B28:H28"/>
    <mergeCell ref="B11:H11"/>
    <mergeCell ref="A3:I3"/>
    <mergeCell ref="A9:I9"/>
    <mergeCell ref="A8:I8"/>
    <mergeCell ref="A7:I7"/>
    <mergeCell ref="A5:I5"/>
    <mergeCell ref="A6:I6"/>
  </mergeCells>
  <printOptions/>
  <pageMargins left="0.91" right="0.7" top="0.82" bottom="0.54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E12" sqref="E12:E25"/>
    </sheetView>
  </sheetViews>
  <sheetFormatPr defaultColWidth="9.125" defaultRowHeight="12.75"/>
  <cols>
    <col min="1" max="1" width="19.125" style="121" customWidth="1"/>
    <col min="2" max="3" width="8.50390625" style="121" customWidth="1"/>
    <col min="4" max="4" width="7.125" style="121" customWidth="1"/>
    <col min="5" max="5" width="5.00390625" style="121" customWidth="1"/>
    <col min="6" max="6" width="8.375" style="121" customWidth="1"/>
    <col min="7" max="7" width="5.125" style="121" customWidth="1"/>
    <col min="8" max="8" width="8.50390625" style="121" customWidth="1"/>
    <col min="9" max="9" width="7.875" style="121" customWidth="1"/>
    <col min="10" max="10" width="7.50390625" style="121" customWidth="1"/>
    <col min="11" max="11" width="5.125" style="121" customWidth="1"/>
    <col min="12" max="12" width="7.375" style="121" customWidth="1"/>
    <col min="13" max="14" width="7.875" style="121" customWidth="1"/>
    <col min="15" max="15" width="5.125" style="121" customWidth="1"/>
    <col min="16" max="16" width="6.875" style="121" customWidth="1"/>
    <col min="17" max="17" width="6.50390625" style="121" customWidth="1"/>
    <col min="18" max="18" width="7.875" style="121" customWidth="1"/>
    <col min="19" max="19" width="4.875" style="121" customWidth="1"/>
    <col min="20" max="20" width="19.50390625" style="121" customWidth="1"/>
    <col min="21" max="21" width="8.50390625" style="121" customWidth="1"/>
    <col min="22" max="23" width="7.875" style="121" customWidth="1"/>
    <col min="24" max="24" width="5.50390625" style="121" customWidth="1"/>
    <col min="25" max="25" width="7.375" style="121" customWidth="1"/>
    <col min="26" max="27" width="7.875" style="121" customWidth="1"/>
    <col min="28" max="28" width="5.50390625" style="121" customWidth="1"/>
    <col min="29" max="29" width="9.125" style="121" customWidth="1"/>
    <col min="30" max="30" width="7.875" style="121" customWidth="1"/>
    <col min="31" max="31" width="5.125" style="121" customWidth="1"/>
    <col min="32" max="32" width="5.625" style="121" customWidth="1"/>
    <col min="33" max="33" width="6.375" style="121" hidden="1" customWidth="1"/>
    <col min="34" max="34" width="5.50390625" style="121" hidden="1" customWidth="1"/>
    <col min="35" max="35" width="7.875" style="121" hidden="1" customWidth="1"/>
    <col min="36" max="36" width="6.625" style="121" hidden="1" customWidth="1"/>
    <col min="37" max="37" width="6.50390625" style="121" hidden="1" customWidth="1"/>
    <col min="38" max="39" width="7.875" style="121" hidden="1" customWidth="1"/>
    <col min="40" max="40" width="6.625" style="121" hidden="1" customWidth="1"/>
    <col min="41" max="44" width="7.875" style="121" hidden="1" customWidth="1"/>
    <col min="45" max="47" width="7.125" style="121" hidden="1" customWidth="1"/>
    <col min="48" max="48" width="6.50390625" style="121" hidden="1" customWidth="1"/>
    <col min="49" max="52" width="7.50390625" style="121" hidden="1" customWidth="1"/>
    <col min="53" max="16384" width="9.125" style="121" customWidth="1"/>
  </cols>
  <sheetData>
    <row r="1" spans="1:44" s="112" customFormat="1" ht="15">
      <c r="A1" s="110" t="s">
        <v>38</v>
      </c>
      <c r="B1" s="161" t="s">
        <v>39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>
        <f ca="1">TODAY()</f>
        <v>41120</v>
      </c>
      <c r="Q1" s="161"/>
      <c r="R1" s="161"/>
      <c r="S1" s="161"/>
      <c r="T1" s="111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</row>
    <row r="2" spans="1:52" ht="12.75" customHeight="1" thickBot="1">
      <c r="A2" s="113"/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5"/>
      <c r="O2" s="116"/>
      <c r="P2" s="116"/>
      <c r="Q2" s="116"/>
      <c r="R2" s="116"/>
      <c r="S2" s="116"/>
      <c r="T2" s="116"/>
      <c r="U2" s="117"/>
      <c r="V2" s="117"/>
      <c r="W2" s="117"/>
      <c r="X2" s="118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20"/>
      <c r="AT2" s="120"/>
      <c r="AU2" s="120"/>
      <c r="AV2" s="120"/>
      <c r="AW2" s="120"/>
      <c r="AX2" s="120"/>
      <c r="AY2" s="120"/>
      <c r="AZ2" s="120"/>
    </row>
    <row r="3" spans="1:52" ht="13.5">
      <c r="A3" s="166" t="s">
        <v>21</v>
      </c>
      <c r="B3" s="168" t="s">
        <v>40</v>
      </c>
      <c r="C3" s="169"/>
      <c r="D3" s="169"/>
      <c r="E3" s="169"/>
      <c r="F3" s="169"/>
      <c r="G3" s="170"/>
      <c r="H3" s="159" t="s">
        <v>33</v>
      </c>
      <c r="I3" s="159"/>
      <c r="J3" s="159"/>
      <c r="K3" s="160"/>
      <c r="L3" s="159" t="s">
        <v>37</v>
      </c>
      <c r="M3" s="159"/>
      <c r="N3" s="159"/>
      <c r="O3" s="160"/>
      <c r="P3" s="163" t="s">
        <v>41</v>
      </c>
      <c r="Q3" s="164"/>
      <c r="R3" s="164"/>
      <c r="S3" s="165"/>
      <c r="T3" s="166" t="s">
        <v>21</v>
      </c>
      <c r="U3" s="163" t="s">
        <v>42</v>
      </c>
      <c r="V3" s="164"/>
      <c r="W3" s="164"/>
      <c r="X3" s="165"/>
      <c r="Y3" s="163" t="s">
        <v>43</v>
      </c>
      <c r="Z3" s="164"/>
      <c r="AA3" s="164"/>
      <c r="AB3" s="165"/>
      <c r="AC3" s="163" t="s">
        <v>44</v>
      </c>
      <c r="AD3" s="164"/>
      <c r="AE3" s="164"/>
      <c r="AF3" s="165"/>
      <c r="AG3" s="163" t="s">
        <v>45</v>
      </c>
      <c r="AH3" s="164"/>
      <c r="AI3" s="164"/>
      <c r="AJ3" s="165"/>
      <c r="AK3" s="158" t="s">
        <v>46</v>
      </c>
      <c r="AL3" s="159"/>
      <c r="AM3" s="159"/>
      <c r="AN3" s="160"/>
      <c r="AO3" s="158" t="s">
        <v>47</v>
      </c>
      <c r="AP3" s="159"/>
      <c r="AQ3" s="159"/>
      <c r="AR3" s="160"/>
      <c r="AS3" s="158" t="s">
        <v>48</v>
      </c>
      <c r="AT3" s="159"/>
      <c r="AU3" s="159"/>
      <c r="AV3" s="160"/>
      <c r="AW3" s="158" t="s">
        <v>49</v>
      </c>
      <c r="AX3" s="159"/>
      <c r="AY3" s="159"/>
      <c r="AZ3" s="160"/>
    </row>
    <row r="4" spans="1:52" ht="85.5" customHeight="1" thickBot="1">
      <c r="A4" s="167"/>
      <c r="B4" s="122" t="s">
        <v>30</v>
      </c>
      <c r="C4" s="123" t="s">
        <v>34</v>
      </c>
      <c r="D4" s="123" t="s">
        <v>22</v>
      </c>
      <c r="E4" s="123" t="s">
        <v>23</v>
      </c>
      <c r="F4" s="123" t="s">
        <v>35</v>
      </c>
      <c r="G4" s="124" t="s">
        <v>36</v>
      </c>
      <c r="H4" s="122" t="s">
        <v>30</v>
      </c>
      <c r="I4" s="123" t="s">
        <v>34</v>
      </c>
      <c r="J4" s="123" t="s">
        <v>35</v>
      </c>
      <c r="K4" s="124" t="s">
        <v>36</v>
      </c>
      <c r="L4" s="125" t="s">
        <v>30</v>
      </c>
      <c r="M4" s="123" t="s">
        <v>34</v>
      </c>
      <c r="N4" s="123" t="s">
        <v>35</v>
      </c>
      <c r="O4" s="124" t="s">
        <v>36</v>
      </c>
      <c r="P4" s="122" t="s">
        <v>30</v>
      </c>
      <c r="Q4" s="123" t="s">
        <v>34</v>
      </c>
      <c r="R4" s="123" t="s">
        <v>35</v>
      </c>
      <c r="S4" s="124" t="s">
        <v>36</v>
      </c>
      <c r="T4" s="167"/>
      <c r="U4" s="122" t="s">
        <v>30</v>
      </c>
      <c r="V4" s="123" t="s">
        <v>34</v>
      </c>
      <c r="W4" s="123" t="s">
        <v>35</v>
      </c>
      <c r="X4" s="124" t="s">
        <v>36</v>
      </c>
      <c r="Y4" s="122" t="s">
        <v>30</v>
      </c>
      <c r="Z4" s="123" t="s">
        <v>34</v>
      </c>
      <c r="AA4" s="123" t="s">
        <v>35</v>
      </c>
      <c r="AB4" s="124" t="s">
        <v>36</v>
      </c>
      <c r="AC4" s="122" t="s">
        <v>30</v>
      </c>
      <c r="AD4" s="123" t="s">
        <v>34</v>
      </c>
      <c r="AE4" s="123" t="s">
        <v>35</v>
      </c>
      <c r="AF4" s="124" t="s">
        <v>36</v>
      </c>
      <c r="AG4" s="122" t="s">
        <v>30</v>
      </c>
      <c r="AH4" s="123" t="s">
        <v>34</v>
      </c>
      <c r="AI4" s="123" t="s">
        <v>35</v>
      </c>
      <c r="AJ4" s="124" t="s">
        <v>36</v>
      </c>
      <c r="AK4" s="122" t="s">
        <v>30</v>
      </c>
      <c r="AL4" s="123" t="s">
        <v>34</v>
      </c>
      <c r="AM4" s="123" t="s">
        <v>35</v>
      </c>
      <c r="AN4" s="124" t="s">
        <v>36</v>
      </c>
      <c r="AO4" s="122" t="s">
        <v>30</v>
      </c>
      <c r="AP4" s="123" t="s">
        <v>34</v>
      </c>
      <c r="AQ4" s="123" t="s">
        <v>35</v>
      </c>
      <c r="AR4" s="124" t="s">
        <v>36</v>
      </c>
      <c r="AS4" s="122" t="s">
        <v>30</v>
      </c>
      <c r="AT4" s="123" t="s">
        <v>34</v>
      </c>
      <c r="AU4" s="123" t="s">
        <v>35</v>
      </c>
      <c r="AV4" s="124" t="s">
        <v>36</v>
      </c>
      <c r="AW4" s="122" t="s">
        <v>30</v>
      </c>
      <c r="AX4" s="123" t="s">
        <v>34</v>
      </c>
      <c r="AY4" s="123" t="s">
        <v>35</v>
      </c>
      <c r="AZ4" s="124" t="s">
        <v>36</v>
      </c>
    </row>
    <row r="5" spans="1:52" ht="16.5" customHeight="1">
      <c r="A5" s="126" t="s">
        <v>0</v>
      </c>
      <c r="B5" s="30">
        <f aca="true" t="shared" si="0" ref="B5:C26">SUM(H5,L5,P5,U5,Y5,AC5,AG5,AK5,AO5,AS5,AW5)</f>
        <v>404</v>
      </c>
      <c r="C5" s="88">
        <f t="shared" si="0"/>
        <v>222</v>
      </c>
      <c r="D5" s="89">
        <v>222</v>
      </c>
      <c r="E5" s="90">
        <f>C5/B5*100</f>
        <v>54.95049504950495</v>
      </c>
      <c r="F5" s="88">
        <f>SUM(J5,N5,R5,W5,AA5,AE5,AI5,AM5,AQ5,AU5,AY5)</f>
        <v>185</v>
      </c>
      <c r="G5" s="91">
        <f>F5/C5*10</f>
        <v>8.333333333333334</v>
      </c>
      <c r="H5" s="27"/>
      <c r="I5" s="28"/>
      <c r="J5" s="28"/>
      <c r="K5" s="29" t="e">
        <f aca="true" t="shared" si="1" ref="K5:K26">J5/I5*10</f>
        <v>#DIV/0!</v>
      </c>
      <c r="L5" s="30">
        <v>404</v>
      </c>
      <c r="M5" s="23">
        <v>222</v>
      </c>
      <c r="N5" s="28">
        <v>185</v>
      </c>
      <c r="O5" s="29">
        <f>N5/M5*10</f>
        <v>8.333333333333334</v>
      </c>
      <c r="P5" s="31"/>
      <c r="Q5" s="28"/>
      <c r="R5" s="28"/>
      <c r="S5" s="29" t="e">
        <f>R5/Q5*10</f>
        <v>#DIV/0!</v>
      </c>
      <c r="T5" s="126" t="s">
        <v>0</v>
      </c>
      <c r="U5" s="31"/>
      <c r="V5" s="28"/>
      <c r="W5" s="28"/>
      <c r="X5" s="29" t="e">
        <f>W5/V5*10</f>
        <v>#DIV/0!</v>
      </c>
      <c r="Y5" s="31"/>
      <c r="Z5" s="28"/>
      <c r="AA5" s="28"/>
      <c r="AB5" s="29" t="e">
        <f>AA5/Z5*10</f>
        <v>#DIV/0!</v>
      </c>
      <c r="AC5" s="31"/>
      <c r="AD5" s="28"/>
      <c r="AE5" s="28"/>
      <c r="AF5" s="29" t="e">
        <f>AE5/AD5*10</f>
        <v>#DIV/0!</v>
      </c>
      <c r="AG5" s="127"/>
      <c r="AH5" s="128"/>
      <c r="AI5" s="128"/>
      <c r="AJ5" s="129" t="e">
        <v>#DIV/0!</v>
      </c>
      <c r="AK5" s="127"/>
      <c r="AL5" s="128"/>
      <c r="AM5" s="128"/>
      <c r="AN5" s="129" t="e">
        <v>#DIV/0!</v>
      </c>
      <c r="AO5" s="130"/>
      <c r="AP5" s="128"/>
      <c r="AQ5" s="128"/>
      <c r="AR5" s="129" t="e">
        <v>#DIV/0!</v>
      </c>
      <c r="AS5" s="130"/>
      <c r="AT5" s="128"/>
      <c r="AU5" s="128"/>
      <c r="AV5" s="129" t="e">
        <f>AU5/AT5*10</f>
        <v>#DIV/0!</v>
      </c>
      <c r="AW5" s="130"/>
      <c r="AX5" s="128"/>
      <c r="AY5" s="128"/>
      <c r="AZ5" s="129" t="e">
        <v>#DIV/0!</v>
      </c>
    </row>
    <row r="6" spans="1:52" ht="16.5" customHeight="1">
      <c r="A6" s="131" t="s">
        <v>15</v>
      </c>
      <c r="B6" s="30">
        <f t="shared" si="0"/>
        <v>8950</v>
      </c>
      <c r="C6" s="88">
        <f t="shared" si="0"/>
        <v>727</v>
      </c>
      <c r="D6" s="92">
        <v>53</v>
      </c>
      <c r="E6" s="90">
        <f aca="true" t="shared" si="2" ref="E6:E28">C6/B6*100</f>
        <v>8.122905027932962</v>
      </c>
      <c r="F6" s="88">
        <f aca="true" t="shared" si="3" ref="F6:F26">SUM(J6,N6,R6,W6,AA6,AE6,AI6,AM6,AQ6,AU6,AY6)</f>
        <v>543</v>
      </c>
      <c r="G6" s="91">
        <f aca="true" t="shared" si="4" ref="G6:G28">F6/C6*10</f>
        <v>7.4690508940852816</v>
      </c>
      <c r="H6" s="32">
        <v>1786</v>
      </c>
      <c r="I6" s="33">
        <v>562</v>
      </c>
      <c r="J6" s="33">
        <v>361</v>
      </c>
      <c r="K6" s="29">
        <f t="shared" si="1"/>
        <v>6.423487544483986</v>
      </c>
      <c r="L6" s="34">
        <v>358</v>
      </c>
      <c r="M6" s="24">
        <v>165</v>
      </c>
      <c r="N6" s="33">
        <v>182</v>
      </c>
      <c r="O6" s="29">
        <f aca="true" t="shared" si="5" ref="O6:O26">N6/M6*10</f>
        <v>11.030303030303031</v>
      </c>
      <c r="P6" s="35"/>
      <c r="Q6" s="33"/>
      <c r="R6" s="33"/>
      <c r="S6" s="29" t="e">
        <f aca="true" t="shared" si="6" ref="S6:S26">R6/Q6*10</f>
        <v>#DIV/0!</v>
      </c>
      <c r="T6" s="131" t="s">
        <v>15</v>
      </c>
      <c r="U6" s="35">
        <v>3957</v>
      </c>
      <c r="V6" s="33"/>
      <c r="W6" s="33"/>
      <c r="X6" s="29" t="e">
        <f aca="true" t="shared" si="7" ref="X6:X26">W6/V6*10</f>
        <v>#DIV/0!</v>
      </c>
      <c r="Y6" s="35">
        <v>1372</v>
      </c>
      <c r="Z6" s="33"/>
      <c r="AA6" s="33"/>
      <c r="AB6" s="29" t="e">
        <f aca="true" t="shared" si="8" ref="AB6:AB26">AA6/Z6*10</f>
        <v>#DIV/0!</v>
      </c>
      <c r="AC6" s="35">
        <v>1319</v>
      </c>
      <c r="AD6" s="33"/>
      <c r="AE6" s="33"/>
      <c r="AF6" s="29" t="e">
        <f aca="true" t="shared" si="9" ref="AF6:AF26">AE6/AD6*10</f>
        <v>#DIV/0!</v>
      </c>
      <c r="AG6" s="132">
        <v>40</v>
      </c>
      <c r="AH6" s="133"/>
      <c r="AI6" s="133"/>
      <c r="AJ6" s="129" t="e">
        <v>#DIV/0!</v>
      </c>
      <c r="AK6" s="132"/>
      <c r="AL6" s="133"/>
      <c r="AM6" s="133"/>
      <c r="AN6" s="129" t="e">
        <v>#DIV/0!</v>
      </c>
      <c r="AO6" s="134"/>
      <c r="AP6" s="133"/>
      <c r="AQ6" s="133"/>
      <c r="AR6" s="129" t="e">
        <v>#DIV/0!</v>
      </c>
      <c r="AS6" s="134">
        <v>118</v>
      </c>
      <c r="AT6" s="133"/>
      <c r="AU6" s="133"/>
      <c r="AV6" s="129" t="e">
        <f aca="true" t="shared" si="10" ref="AV6:AV26">AU6/AT6*10</f>
        <v>#DIV/0!</v>
      </c>
      <c r="AW6" s="134"/>
      <c r="AX6" s="133"/>
      <c r="AY6" s="133"/>
      <c r="AZ6" s="129" t="e">
        <v>#DIV/0!</v>
      </c>
    </row>
    <row r="7" spans="1:52" ht="16.5" customHeight="1">
      <c r="A7" s="131" t="s">
        <v>14</v>
      </c>
      <c r="B7" s="30">
        <f t="shared" si="0"/>
        <v>9626</v>
      </c>
      <c r="C7" s="88">
        <f t="shared" si="0"/>
        <v>181</v>
      </c>
      <c r="D7" s="92">
        <v>23</v>
      </c>
      <c r="E7" s="90">
        <f t="shared" si="2"/>
        <v>1.8803241221691254</v>
      </c>
      <c r="F7" s="88">
        <f t="shared" si="3"/>
        <v>260</v>
      </c>
      <c r="G7" s="91">
        <f t="shared" si="4"/>
        <v>14.364640883977902</v>
      </c>
      <c r="H7" s="32">
        <v>707</v>
      </c>
      <c r="I7" s="33">
        <v>36</v>
      </c>
      <c r="J7" s="33">
        <v>36</v>
      </c>
      <c r="K7" s="29">
        <f t="shared" si="1"/>
        <v>10</v>
      </c>
      <c r="L7" s="34">
        <v>486</v>
      </c>
      <c r="M7" s="24">
        <v>145</v>
      </c>
      <c r="N7" s="33">
        <v>224</v>
      </c>
      <c r="O7" s="29">
        <f t="shared" si="5"/>
        <v>15.448275862068964</v>
      </c>
      <c r="P7" s="35">
        <v>170</v>
      </c>
      <c r="Q7" s="33"/>
      <c r="R7" s="33"/>
      <c r="S7" s="29" t="e">
        <f t="shared" si="6"/>
        <v>#DIV/0!</v>
      </c>
      <c r="T7" s="131" t="s">
        <v>14</v>
      </c>
      <c r="U7" s="35">
        <v>2996</v>
      </c>
      <c r="V7" s="33"/>
      <c r="W7" s="33"/>
      <c r="X7" s="29" t="e">
        <f t="shared" si="7"/>
        <v>#DIV/0!</v>
      </c>
      <c r="Y7" s="35">
        <v>977</v>
      </c>
      <c r="Z7" s="33"/>
      <c r="AA7" s="33"/>
      <c r="AB7" s="29" t="e">
        <f t="shared" si="8"/>
        <v>#DIV/0!</v>
      </c>
      <c r="AC7" s="35">
        <v>4195</v>
      </c>
      <c r="AD7" s="33"/>
      <c r="AE7" s="33"/>
      <c r="AF7" s="29" t="e">
        <f t="shared" si="9"/>
        <v>#DIV/0!</v>
      </c>
      <c r="AG7" s="132">
        <v>50</v>
      </c>
      <c r="AH7" s="133"/>
      <c r="AI7" s="133"/>
      <c r="AJ7" s="129" t="e">
        <v>#DIV/0!</v>
      </c>
      <c r="AK7" s="132"/>
      <c r="AL7" s="133"/>
      <c r="AM7" s="133"/>
      <c r="AN7" s="129" t="e">
        <v>#DIV/0!</v>
      </c>
      <c r="AO7" s="134"/>
      <c r="AP7" s="133"/>
      <c r="AQ7" s="133"/>
      <c r="AR7" s="129" t="e">
        <v>#DIV/0!</v>
      </c>
      <c r="AS7" s="134">
        <v>45</v>
      </c>
      <c r="AT7" s="133"/>
      <c r="AU7" s="133"/>
      <c r="AV7" s="129" t="e">
        <f t="shared" si="10"/>
        <v>#DIV/0!</v>
      </c>
      <c r="AW7" s="134"/>
      <c r="AX7" s="133"/>
      <c r="AY7" s="133"/>
      <c r="AZ7" s="129" t="e">
        <v>#DIV/0!</v>
      </c>
    </row>
    <row r="8" spans="1:52" ht="16.5" customHeight="1">
      <c r="A8" s="131" t="s">
        <v>1</v>
      </c>
      <c r="B8" s="30">
        <f t="shared" si="0"/>
        <v>7068</v>
      </c>
      <c r="C8" s="88">
        <f t="shared" si="0"/>
        <v>275</v>
      </c>
      <c r="D8" s="92">
        <v>35</v>
      </c>
      <c r="E8" s="90">
        <f t="shared" si="2"/>
        <v>3.8907753254102997</v>
      </c>
      <c r="F8" s="88">
        <f t="shared" si="3"/>
        <v>86</v>
      </c>
      <c r="G8" s="91">
        <f t="shared" si="4"/>
        <v>3.1272727272727274</v>
      </c>
      <c r="H8" s="32">
        <v>550</v>
      </c>
      <c r="I8" s="33">
        <v>240</v>
      </c>
      <c r="J8" s="33">
        <v>65</v>
      </c>
      <c r="K8" s="29">
        <f t="shared" si="1"/>
        <v>2.708333333333333</v>
      </c>
      <c r="L8" s="34">
        <v>1382</v>
      </c>
      <c r="M8" s="24">
        <v>35</v>
      </c>
      <c r="N8" s="33">
        <v>21</v>
      </c>
      <c r="O8" s="29">
        <f t="shared" si="5"/>
        <v>6</v>
      </c>
      <c r="P8" s="35"/>
      <c r="Q8" s="33"/>
      <c r="R8" s="33"/>
      <c r="S8" s="29" t="e">
        <f t="shared" si="6"/>
        <v>#DIV/0!</v>
      </c>
      <c r="T8" s="131" t="s">
        <v>1</v>
      </c>
      <c r="U8" s="35">
        <v>1190</v>
      </c>
      <c r="V8" s="33"/>
      <c r="W8" s="33"/>
      <c r="X8" s="29" t="e">
        <f t="shared" si="7"/>
        <v>#DIV/0!</v>
      </c>
      <c r="Y8" s="35">
        <v>1575</v>
      </c>
      <c r="Z8" s="33"/>
      <c r="AA8" s="33"/>
      <c r="AB8" s="29" t="e">
        <f t="shared" si="8"/>
        <v>#DIV/0!</v>
      </c>
      <c r="AC8" s="35">
        <v>800</v>
      </c>
      <c r="AD8" s="33"/>
      <c r="AE8" s="33"/>
      <c r="AF8" s="29" t="e">
        <f t="shared" si="9"/>
        <v>#DIV/0!</v>
      </c>
      <c r="AG8" s="132"/>
      <c r="AH8" s="133"/>
      <c r="AI8" s="133"/>
      <c r="AJ8" s="129" t="e">
        <v>#DIV/0!</v>
      </c>
      <c r="AK8" s="132"/>
      <c r="AL8" s="133"/>
      <c r="AM8" s="133"/>
      <c r="AN8" s="129" t="e">
        <v>#DIV/0!</v>
      </c>
      <c r="AO8" s="134">
        <v>1571</v>
      </c>
      <c r="AP8" s="133"/>
      <c r="AQ8" s="133"/>
      <c r="AR8" s="129" t="e">
        <v>#DIV/0!</v>
      </c>
      <c r="AS8" s="134"/>
      <c r="AT8" s="133"/>
      <c r="AU8" s="133"/>
      <c r="AV8" s="129" t="e">
        <f t="shared" si="10"/>
        <v>#DIV/0!</v>
      </c>
      <c r="AW8" s="134"/>
      <c r="AX8" s="133"/>
      <c r="AY8" s="133"/>
      <c r="AZ8" s="129" t="e">
        <v>#DIV/0!</v>
      </c>
    </row>
    <row r="9" spans="1:52" ht="16.5" customHeight="1">
      <c r="A9" s="131" t="s">
        <v>2</v>
      </c>
      <c r="B9" s="30">
        <f t="shared" si="0"/>
        <v>13378</v>
      </c>
      <c r="C9" s="88">
        <f t="shared" si="0"/>
        <v>583</v>
      </c>
      <c r="D9" s="92">
        <v>198</v>
      </c>
      <c r="E9" s="90">
        <f t="shared" si="2"/>
        <v>4.357901031544326</v>
      </c>
      <c r="F9" s="88">
        <f t="shared" si="3"/>
        <v>810</v>
      </c>
      <c r="G9" s="91">
        <f t="shared" si="4"/>
        <v>13.893653516295025</v>
      </c>
      <c r="H9" s="32">
        <v>3058</v>
      </c>
      <c r="I9" s="33">
        <v>318</v>
      </c>
      <c r="J9" s="33">
        <v>457</v>
      </c>
      <c r="K9" s="29">
        <f t="shared" si="1"/>
        <v>14.371069182389938</v>
      </c>
      <c r="L9" s="34">
        <v>368</v>
      </c>
      <c r="M9" s="24">
        <v>180</v>
      </c>
      <c r="N9" s="33">
        <v>200</v>
      </c>
      <c r="O9" s="29">
        <f t="shared" si="5"/>
        <v>11.11111111111111</v>
      </c>
      <c r="P9" s="35">
        <v>35</v>
      </c>
      <c r="Q9" s="33">
        <v>35</v>
      </c>
      <c r="R9" s="33">
        <v>28</v>
      </c>
      <c r="S9" s="29">
        <f t="shared" si="6"/>
        <v>8</v>
      </c>
      <c r="T9" s="131" t="s">
        <v>2</v>
      </c>
      <c r="U9" s="35">
        <v>5282</v>
      </c>
      <c r="V9" s="33">
        <v>50</v>
      </c>
      <c r="W9" s="33">
        <v>125</v>
      </c>
      <c r="X9" s="29">
        <f t="shared" si="7"/>
        <v>25</v>
      </c>
      <c r="Y9" s="35">
        <v>595</v>
      </c>
      <c r="Z9" s="33"/>
      <c r="AA9" s="33"/>
      <c r="AB9" s="29" t="e">
        <f t="shared" si="8"/>
        <v>#DIV/0!</v>
      </c>
      <c r="AC9" s="35">
        <v>4040</v>
      </c>
      <c r="AD9" s="33"/>
      <c r="AE9" s="33"/>
      <c r="AF9" s="29" t="e">
        <f t="shared" si="9"/>
        <v>#DIV/0!</v>
      </c>
      <c r="AG9" s="132"/>
      <c r="AH9" s="133"/>
      <c r="AI9" s="133"/>
      <c r="AJ9" s="129" t="e">
        <v>#DIV/0!</v>
      </c>
      <c r="AK9" s="132"/>
      <c r="AL9" s="133"/>
      <c r="AM9" s="133"/>
      <c r="AN9" s="129" t="e">
        <v>#DIV/0!</v>
      </c>
      <c r="AO9" s="134"/>
      <c r="AP9" s="133"/>
      <c r="AQ9" s="133"/>
      <c r="AR9" s="129" t="e">
        <v>#DIV/0!</v>
      </c>
      <c r="AS9" s="134"/>
      <c r="AT9" s="133"/>
      <c r="AU9" s="133"/>
      <c r="AV9" s="129" t="e">
        <f t="shared" si="10"/>
        <v>#DIV/0!</v>
      </c>
      <c r="AW9" s="134"/>
      <c r="AX9" s="133"/>
      <c r="AY9" s="133"/>
      <c r="AZ9" s="129" t="e">
        <v>#DIV/0!</v>
      </c>
    </row>
    <row r="10" spans="1:52" ht="16.5" customHeight="1">
      <c r="A10" s="131" t="s">
        <v>28</v>
      </c>
      <c r="B10" s="30">
        <f t="shared" si="0"/>
        <v>16121</v>
      </c>
      <c r="C10" s="88">
        <f t="shared" si="0"/>
        <v>2300</v>
      </c>
      <c r="D10" s="92">
        <v>255</v>
      </c>
      <c r="E10" s="90">
        <f t="shared" si="2"/>
        <v>14.267105018299112</v>
      </c>
      <c r="F10" s="88">
        <f t="shared" si="3"/>
        <v>3128</v>
      </c>
      <c r="G10" s="91">
        <f t="shared" si="4"/>
        <v>13.600000000000001</v>
      </c>
      <c r="H10" s="32">
        <v>7111</v>
      </c>
      <c r="I10" s="33">
        <v>2258</v>
      </c>
      <c r="J10" s="33">
        <v>3052</v>
      </c>
      <c r="K10" s="29">
        <f t="shared" si="1"/>
        <v>13.516386182462357</v>
      </c>
      <c r="L10" s="34">
        <v>376</v>
      </c>
      <c r="M10" s="24">
        <v>42</v>
      </c>
      <c r="N10" s="33">
        <v>76</v>
      </c>
      <c r="O10" s="29">
        <f t="shared" si="5"/>
        <v>18.095238095238095</v>
      </c>
      <c r="P10" s="35"/>
      <c r="Q10" s="33"/>
      <c r="R10" s="33"/>
      <c r="S10" s="29" t="e">
        <f t="shared" si="6"/>
        <v>#DIV/0!</v>
      </c>
      <c r="T10" s="131" t="s">
        <v>28</v>
      </c>
      <c r="U10" s="35">
        <v>3448</v>
      </c>
      <c r="V10" s="33"/>
      <c r="W10" s="33"/>
      <c r="X10" s="29" t="e">
        <f t="shared" si="7"/>
        <v>#DIV/0!</v>
      </c>
      <c r="Y10" s="35">
        <v>4028</v>
      </c>
      <c r="Z10" s="33"/>
      <c r="AA10" s="33"/>
      <c r="AB10" s="29" t="e">
        <f t="shared" si="8"/>
        <v>#DIV/0!</v>
      </c>
      <c r="AC10" s="35">
        <v>876</v>
      </c>
      <c r="AD10" s="33"/>
      <c r="AE10" s="33"/>
      <c r="AF10" s="29" t="e">
        <f t="shared" si="9"/>
        <v>#DIV/0!</v>
      </c>
      <c r="AG10" s="132">
        <v>62</v>
      </c>
      <c r="AH10" s="133"/>
      <c r="AI10" s="133"/>
      <c r="AJ10" s="129" t="e">
        <v>#DIV/0!</v>
      </c>
      <c r="AK10" s="132">
        <v>200</v>
      </c>
      <c r="AL10" s="133"/>
      <c r="AM10" s="133"/>
      <c r="AN10" s="129" t="e">
        <v>#DIV/0!</v>
      </c>
      <c r="AO10" s="134"/>
      <c r="AP10" s="133"/>
      <c r="AQ10" s="133"/>
      <c r="AR10" s="129" t="e">
        <v>#DIV/0!</v>
      </c>
      <c r="AS10" s="134">
        <v>20</v>
      </c>
      <c r="AT10" s="133"/>
      <c r="AU10" s="133"/>
      <c r="AV10" s="129" t="e">
        <f t="shared" si="10"/>
        <v>#DIV/0!</v>
      </c>
      <c r="AW10" s="134"/>
      <c r="AX10" s="133"/>
      <c r="AY10" s="133"/>
      <c r="AZ10" s="129" t="e">
        <v>#DIV/0!</v>
      </c>
    </row>
    <row r="11" spans="1:52" ht="16.5" customHeight="1">
      <c r="A11" s="131" t="s">
        <v>3</v>
      </c>
      <c r="B11" s="30">
        <f t="shared" si="0"/>
        <v>41430</v>
      </c>
      <c r="C11" s="88">
        <f t="shared" si="0"/>
        <v>1588</v>
      </c>
      <c r="D11" s="92">
        <v>654</v>
      </c>
      <c r="E11" s="90">
        <f t="shared" si="2"/>
        <v>3.8329712768525224</v>
      </c>
      <c r="F11" s="88">
        <f t="shared" si="3"/>
        <v>2011</v>
      </c>
      <c r="G11" s="91">
        <f t="shared" si="4"/>
        <v>12.663727959697733</v>
      </c>
      <c r="H11" s="32">
        <v>4594</v>
      </c>
      <c r="I11" s="33">
        <v>685</v>
      </c>
      <c r="J11" s="33">
        <v>913</v>
      </c>
      <c r="K11" s="29">
        <f t="shared" si="1"/>
        <v>13.32846715328467</v>
      </c>
      <c r="L11" s="34">
        <v>1204</v>
      </c>
      <c r="M11" s="24">
        <v>454</v>
      </c>
      <c r="N11" s="33">
        <v>484</v>
      </c>
      <c r="O11" s="29">
        <f t="shared" si="5"/>
        <v>10.66079295154185</v>
      </c>
      <c r="P11" s="35">
        <v>1040</v>
      </c>
      <c r="Q11" s="33">
        <v>449</v>
      </c>
      <c r="R11" s="33">
        <v>614</v>
      </c>
      <c r="S11" s="29">
        <f t="shared" si="6"/>
        <v>13.674832962138083</v>
      </c>
      <c r="T11" s="131" t="s">
        <v>3</v>
      </c>
      <c r="U11" s="35">
        <v>7844</v>
      </c>
      <c r="V11" s="33"/>
      <c r="W11" s="33"/>
      <c r="X11" s="29" t="e">
        <f t="shared" si="7"/>
        <v>#DIV/0!</v>
      </c>
      <c r="Y11" s="35">
        <v>3269</v>
      </c>
      <c r="Z11" s="33"/>
      <c r="AA11" s="33"/>
      <c r="AB11" s="29" t="e">
        <f t="shared" si="8"/>
        <v>#DIV/0!</v>
      </c>
      <c r="AC11" s="35">
        <v>22869</v>
      </c>
      <c r="AD11" s="33"/>
      <c r="AE11" s="33"/>
      <c r="AF11" s="29" t="e">
        <f t="shared" si="9"/>
        <v>#DIV/0!</v>
      </c>
      <c r="AG11" s="132">
        <v>336</v>
      </c>
      <c r="AH11" s="133"/>
      <c r="AI11" s="133"/>
      <c r="AJ11" s="129" t="e">
        <v>#DIV/0!</v>
      </c>
      <c r="AK11" s="132">
        <v>206</v>
      </c>
      <c r="AL11" s="133"/>
      <c r="AM11" s="133"/>
      <c r="AN11" s="129" t="e">
        <v>#DIV/0!</v>
      </c>
      <c r="AO11" s="134"/>
      <c r="AP11" s="133"/>
      <c r="AQ11" s="133"/>
      <c r="AR11" s="129" t="e">
        <v>#DIV/0!</v>
      </c>
      <c r="AS11" s="134">
        <v>68</v>
      </c>
      <c r="AT11" s="133"/>
      <c r="AU11" s="133"/>
      <c r="AV11" s="129" t="e">
        <f t="shared" si="10"/>
        <v>#DIV/0!</v>
      </c>
      <c r="AW11" s="134"/>
      <c r="AX11" s="133"/>
      <c r="AY11" s="133"/>
      <c r="AZ11" s="129" t="e">
        <v>#DIV/0!</v>
      </c>
    </row>
    <row r="12" spans="1:52" ht="16.5" customHeight="1">
      <c r="A12" s="131" t="s">
        <v>4</v>
      </c>
      <c r="B12" s="30">
        <f t="shared" si="0"/>
        <v>84531</v>
      </c>
      <c r="C12" s="88">
        <f t="shared" si="0"/>
        <v>46862</v>
      </c>
      <c r="D12" s="92">
        <v>3207</v>
      </c>
      <c r="E12" s="90">
        <f t="shared" si="2"/>
        <v>55.43765009286534</v>
      </c>
      <c r="F12" s="88">
        <f t="shared" si="3"/>
        <v>70341</v>
      </c>
      <c r="G12" s="91">
        <f t="shared" si="4"/>
        <v>15.01024284068115</v>
      </c>
      <c r="H12" s="32">
        <v>30321</v>
      </c>
      <c r="I12" s="33">
        <v>27914</v>
      </c>
      <c r="J12" s="33">
        <v>26897</v>
      </c>
      <c r="K12" s="29">
        <f t="shared" si="1"/>
        <v>9.635666690549545</v>
      </c>
      <c r="L12" s="34">
        <v>10172</v>
      </c>
      <c r="M12" s="24">
        <v>10159</v>
      </c>
      <c r="N12" s="33">
        <v>23268</v>
      </c>
      <c r="O12" s="29">
        <f t="shared" si="5"/>
        <v>22.90382911703908</v>
      </c>
      <c r="P12" s="35">
        <v>2911</v>
      </c>
      <c r="Q12" s="33">
        <v>2486</v>
      </c>
      <c r="R12" s="33">
        <v>6518</v>
      </c>
      <c r="S12" s="29">
        <f t="shared" si="6"/>
        <v>26.218825422365242</v>
      </c>
      <c r="T12" s="131" t="s">
        <v>4</v>
      </c>
      <c r="U12" s="35">
        <v>16740</v>
      </c>
      <c r="V12" s="33">
        <v>5341</v>
      </c>
      <c r="W12" s="33">
        <v>11364</v>
      </c>
      <c r="X12" s="29">
        <f t="shared" si="7"/>
        <v>21.276914435498966</v>
      </c>
      <c r="Y12" s="35">
        <v>4514</v>
      </c>
      <c r="Z12" s="33">
        <v>634</v>
      </c>
      <c r="AA12" s="33">
        <v>1741</v>
      </c>
      <c r="AB12" s="29">
        <f t="shared" si="8"/>
        <v>27.460567823343847</v>
      </c>
      <c r="AC12" s="35">
        <v>17085</v>
      </c>
      <c r="AD12" s="33">
        <v>328</v>
      </c>
      <c r="AE12" s="33">
        <v>553</v>
      </c>
      <c r="AF12" s="29">
        <f t="shared" si="9"/>
        <v>16.859756097560975</v>
      </c>
      <c r="AG12" s="132">
        <v>387</v>
      </c>
      <c r="AH12" s="133"/>
      <c r="AI12" s="133"/>
      <c r="AJ12" s="129" t="e">
        <v>#DIV/0!</v>
      </c>
      <c r="AK12" s="132">
        <v>161</v>
      </c>
      <c r="AL12" s="133"/>
      <c r="AM12" s="133"/>
      <c r="AN12" s="129" t="e">
        <v>#DIV/0!</v>
      </c>
      <c r="AO12" s="134">
        <v>1038</v>
      </c>
      <c r="AP12" s="133"/>
      <c r="AQ12" s="133"/>
      <c r="AR12" s="129" t="e">
        <v>#DIV/0!</v>
      </c>
      <c r="AS12" s="134">
        <v>505</v>
      </c>
      <c r="AT12" s="133"/>
      <c r="AU12" s="133"/>
      <c r="AV12" s="129" t="e">
        <f t="shared" si="10"/>
        <v>#DIV/0!</v>
      </c>
      <c r="AW12" s="134">
        <v>697</v>
      </c>
      <c r="AX12" s="133"/>
      <c r="AY12" s="133"/>
      <c r="AZ12" s="129" t="e">
        <v>#DIV/0!</v>
      </c>
    </row>
    <row r="13" spans="1:52" ht="16.5" customHeight="1">
      <c r="A13" s="131" t="s">
        <v>5</v>
      </c>
      <c r="B13" s="30">
        <f t="shared" si="0"/>
        <v>15226</v>
      </c>
      <c r="C13" s="88">
        <f t="shared" si="0"/>
        <v>5132</v>
      </c>
      <c r="D13" s="92">
        <v>947</v>
      </c>
      <c r="E13" s="90">
        <f t="shared" si="2"/>
        <v>33.70550374359648</v>
      </c>
      <c r="F13" s="88">
        <f t="shared" si="3"/>
        <v>3848</v>
      </c>
      <c r="G13" s="91">
        <f t="shared" si="4"/>
        <v>7.498051441932969</v>
      </c>
      <c r="H13" s="32">
        <v>6238</v>
      </c>
      <c r="I13" s="33">
        <v>3436</v>
      </c>
      <c r="J13" s="33">
        <v>1638</v>
      </c>
      <c r="K13" s="29">
        <f t="shared" si="1"/>
        <v>4.767171129220023</v>
      </c>
      <c r="L13" s="34">
        <v>1902</v>
      </c>
      <c r="M13" s="24">
        <v>1299</v>
      </c>
      <c r="N13" s="33">
        <v>1818</v>
      </c>
      <c r="O13" s="29">
        <f t="shared" si="5"/>
        <v>13.995381062355658</v>
      </c>
      <c r="P13" s="35">
        <v>353</v>
      </c>
      <c r="Q13" s="33">
        <v>267</v>
      </c>
      <c r="R13" s="33">
        <v>275</v>
      </c>
      <c r="S13" s="29">
        <f t="shared" si="6"/>
        <v>10.299625468164795</v>
      </c>
      <c r="T13" s="131" t="s">
        <v>5</v>
      </c>
      <c r="U13" s="35">
        <v>1320</v>
      </c>
      <c r="V13" s="33">
        <v>130</v>
      </c>
      <c r="W13" s="33">
        <v>117</v>
      </c>
      <c r="X13" s="29">
        <f t="shared" si="7"/>
        <v>9</v>
      </c>
      <c r="Y13" s="35">
        <v>3034</v>
      </c>
      <c r="Z13" s="33"/>
      <c r="AA13" s="33"/>
      <c r="AB13" s="29" t="e">
        <f t="shared" si="8"/>
        <v>#DIV/0!</v>
      </c>
      <c r="AC13" s="35">
        <v>2074</v>
      </c>
      <c r="AD13" s="33"/>
      <c r="AE13" s="33"/>
      <c r="AF13" s="29" t="e">
        <f t="shared" si="9"/>
        <v>#DIV/0!</v>
      </c>
      <c r="AG13" s="132">
        <v>65</v>
      </c>
      <c r="AH13" s="133"/>
      <c r="AI13" s="133"/>
      <c r="AJ13" s="129" t="e">
        <v>#DIV/0!</v>
      </c>
      <c r="AK13" s="132">
        <v>130</v>
      </c>
      <c r="AL13" s="133"/>
      <c r="AM13" s="133"/>
      <c r="AN13" s="129" t="e">
        <v>#DIV/0!</v>
      </c>
      <c r="AO13" s="134"/>
      <c r="AP13" s="133"/>
      <c r="AQ13" s="133"/>
      <c r="AR13" s="129" t="e">
        <v>#DIV/0!</v>
      </c>
      <c r="AS13" s="134">
        <v>110</v>
      </c>
      <c r="AT13" s="133"/>
      <c r="AU13" s="133"/>
      <c r="AV13" s="129" t="e">
        <f t="shared" si="10"/>
        <v>#DIV/0!</v>
      </c>
      <c r="AW13" s="134"/>
      <c r="AX13" s="133"/>
      <c r="AY13" s="133"/>
      <c r="AZ13" s="129" t="e">
        <v>#DIV/0!</v>
      </c>
    </row>
    <row r="14" spans="1:52" ht="16.5" customHeight="1">
      <c r="A14" s="131" t="s">
        <v>6</v>
      </c>
      <c r="B14" s="30">
        <f t="shared" si="0"/>
        <v>25738</v>
      </c>
      <c r="C14" s="88">
        <f t="shared" si="0"/>
        <v>6438</v>
      </c>
      <c r="D14" s="92">
        <v>402</v>
      </c>
      <c r="E14" s="90">
        <f t="shared" si="2"/>
        <v>25.013598570207474</v>
      </c>
      <c r="F14" s="88">
        <f t="shared" si="3"/>
        <v>7129</v>
      </c>
      <c r="G14" s="91">
        <f t="shared" si="4"/>
        <v>11.073314694004349</v>
      </c>
      <c r="H14" s="32">
        <v>5586</v>
      </c>
      <c r="I14" s="33">
        <v>5332</v>
      </c>
      <c r="J14" s="33">
        <v>5365</v>
      </c>
      <c r="K14" s="29">
        <f t="shared" si="1"/>
        <v>10.061890472618153</v>
      </c>
      <c r="L14" s="34">
        <v>450</v>
      </c>
      <c r="M14" s="24">
        <v>450</v>
      </c>
      <c r="N14" s="33">
        <v>879</v>
      </c>
      <c r="O14" s="29">
        <f t="shared" si="5"/>
        <v>19.533333333333335</v>
      </c>
      <c r="P14" s="35">
        <v>16</v>
      </c>
      <c r="Q14" s="33">
        <v>16</v>
      </c>
      <c r="R14" s="33">
        <v>32</v>
      </c>
      <c r="S14" s="29">
        <f t="shared" si="6"/>
        <v>20</v>
      </c>
      <c r="T14" s="131" t="s">
        <v>6</v>
      </c>
      <c r="U14" s="35">
        <v>5763</v>
      </c>
      <c r="V14" s="33">
        <v>640</v>
      </c>
      <c r="W14" s="33">
        <v>853</v>
      </c>
      <c r="X14" s="29">
        <f t="shared" si="7"/>
        <v>13.328125</v>
      </c>
      <c r="Y14" s="35">
        <v>1156</v>
      </c>
      <c r="Z14" s="33"/>
      <c r="AA14" s="33"/>
      <c r="AB14" s="29" t="e">
        <f t="shared" si="8"/>
        <v>#DIV/0!</v>
      </c>
      <c r="AC14" s="35">
        <v>9095</v>
      </c>
      <c r="AD14" s="33"/>
      <c r="AE14" s="33"/>
      <c r="AF14" s="29" t="e">
        <f t="shared" si="9"/>
        <v>#DIV/0!</v>
      </c>
      <c r="AG14" s="132">
        <v>60</v>
      </c>
      <c r="AH14" s="133"/>
      <c r="AI14" s="133"/>
      <c r="AJ14" s="129" t="e">
        <v>#DIV/0!</v>
      </c>
      <c r="AK14" s="132">
        <v>217</v>
      </c>
      <c r="AL14" s="133"/>
      <c r="AM14" s="133"/>
      <c r="AN14" s="129" t="e">
        <v>#DIV/0!</v>
      </c>
      <c r="AO14" s="134">
        <v>3395</v>
      </c>
      <c r="AP14" s="133"/>
      <c r="AQ14" s="133"/>
      <c r="AR14" s="129" t="e">
        <v>#DIV/0!</v>
      </c>
      <c r="AS14" s="134"/>
      <c r="AT14" s="133"/>
      <c r="AU14" s="133"/>
      <c r="AV14" s="129" t="e">
        <f t="shared" si="10"/>
        <v>#DIV/0!</v>
      </c>
      <c r="AW14" s="134"/>
      <c r="AX14" s="133"/>
      <c r="AY14" s="133"/>
      <c r="AZ14" s="129" t="e">
        <v>#DIV/0!</v>
      </c>
    </row>
    <row r="15" spans="1:52" ht="16.5" customHeight="1">
      <c r="A15" s="131" t="s">
        <v>7</v>
      </c>
      <c r="B15" s="30">
        <f t="shared" si="0"/>
        <v>10074</v>
      </c>
      <c r="C15" s="88">
        <f t="shared" si="0"/>
        <v>5214</v>
      </c>
      <c r="D15" s="92">
        <v>167</v>
      </c>
      <c r="E15" s="90">
        <f t="shared" si="2"/>
        <v>51.75699821322216</v>
      </c>
      <c r="F15" s="88">
        <f t="shared" si="3"/>
        <v>7851</v>
      </c>
      <c r="G15" s="91">
        <f t="shared" si="4"/>
        <v>15.05753739930955</v>
      </c>
      <c r="H15" s="32">
        <v>3689</v>
      </c>
      <c r="I15" s="33">
        <v>3689</v>
      </c>
      <c r="J15" s="33">
        <v>5958</v>
      </c>
      <c r="K15" s="29">
        <f t="shared" si="1"/>
        <v>16.150718351856874</v>
      </c>
      <c r="L15" s="34">
        <v>1117</v>
      </c>
      <c r="M15" s="24">
        <v>1117</v>
      </c>
      <c r="N15" s="33">
        <v>1228</v>
      </c>
      <c r="O15" s="29">
        <f t="shared" si="5"/>
        <v>10.99373321396598</v>
      </c>
      <c r="P15" s="35"/>
      <c r="Q15" s="33"/>
      <c r="R15" s="33"/>
      <c r="S15" s="29" t="e">
        <f t="shared" si="6"/>
        <v>#DIV/0!</v>
      </c>
      <c r="T15" s="131" t="s">
        <v>7</v>
      </c>
      <c r="U15" s="35">
        <v>3177</v>
      </c>
      <c r="V15" s="33">
        <v>408</v>
      </c>
      <c r="W15" s="33">
        <v>665</v>
      </c>
      <c r="X15" s="29">
        <f t="shared" si="7"/>
        <v>16.299019607843135</v>
      </c>
      <c r="Y15" s="35">
        <v>1320</v>
      </c>
      <c r="Z15" s="33"/>
      <c r="AA15" s="33"/>
      <c r="AB15" s="29" t="e">
        <f t="shared" si="8"/>
        <v>#DIV/0!</v>
      </c>
      <c r="AC15" s="35">
        <v>148</v>
      </c>
      <c r="AD15" s="33"/>
      <c r="AE15" s="33"/>
      <c r="AF15" s="29" t="e">
        <f t="shared" si="9"/>
        <v>#DIV/0!</v>
      </c>
      <c r="AG15" s="132">
        <v>123</v>
      </c>
      <c r="AH15" s="133"/>
      <c r="AI15" s="133"/>
      <c r="AJ15" s="129" t="e">
        <v>#DIV/0!</v>
      </c>
      <c r="AK15" s="132">
        <v>250</v>
      </c>
      <c r="AL15" s="133"/>
      <c r="AM15" s="133"/>
      <c r="AN15" s="129" t="e">
        <v>#DIV/0!</v>
      </c>
      <c r="AO15" s="134">
        <v>160</v>
      </c>
      <c r="AP15" s="133"/>
      <c r="AQ15" s="133"/>
      <c r="AR15" s="129" t="e">
        <v>#DIV/0!</v>
      </c>
      <c r="AS15" s="134"/>
      <c r="AT15" s="133"/>
      <c r="AU15" s="133"/>
      <c r="AV15" s="129" t="e">
        <f t="shared" si="10"/>
        <v>#DIV/0!</v>
      </c>
      <c r="AW15" s="135">
        <v>90</v>
      </c>
      <c r="AX15" s="133"/>
      <c r="AY15" s="133"/>
      <c r="AZ15" s="129" t="e">
        <v>#DIV/0!</v>
      </c>
    </row>
    <row r="16" spans="1:52" ht="16.5" customHeight="1">
      <c r="A16" s="131" t="s">
        <v>8</v>
      </c>
      <c r="B16" s="30">
        <f t="shared" si="0"/>
        <v>8577</v>
      </c>
      <c r="C16" s="88">
        <f t="shared" si="0"/>
        <v>2267</v>
      </c>
      <c r="D16" s="92">
        <v>307</v>
      </c>
      <c r="E16" s="90">
        <f t="shared" si="2"/>
        <v>26.431153083828846</v>
      </c>
      <c r="F16" s="88">
        <f t="shared" si="3"/>
        <v>1555</v>
      </c>
      <c r="G16" s="91">
        <f t="shared" si="4"/>
        <v>6.859285399205999</v>
      </c>
      <c r="H16" s="32">
        <v>2512</v>
      </c>
      <c r="I16" s="33">
        <v>2097</v>
      </c>
      <c r="J16" s="33">
        <v>1445</v>
      </c>
      <c r="K16" s="29">
        <f t="shared" si="1"/>
        <v>6.890796375774917</v>
      </c>
      <c r="L16" s="34">
        <v>1152</v>
      </c>
      <c r="M16" s="24">
        <v>170</v>
      </c>
      <c r="N16" s="33">
        <v>110</v>
      </c>
      <c r="O16" s="29">
        <f t="shared" si="5"/>
        <v>6.470588235294118</v>
      </c>
      <c r="P16" s="35"/>
      <c r="Q16" s="33"/>
      <c r="R16" s="33"/>
      <c r="S16" s="29" t="e">
        <f t="shared" si="6"/>
        <v>#DIV/0!</v>
      </c>
      <c r="T16" s="131" t="s">
        <v>8</v>
      </c>
      <c r="U16" s="35">
        <v>3538</v>
      </c>
      <c r="V16" s="33"/>
      <c r="W16" s="33"/>
      <c r="X16" s="29" t="e">
        <f t="shared" si="7"/>
        <v>#DIV/0!</v>
      </c>
      <c r="Y16" s="35">
        <v>850</v>
      </c>
      <c r="Z16" s="33"/>
      <c r="AA16" s="33"/>
      <c r="AB16" s="29" t="e">
        <f t="shared" si="8"/>
        <v>#DIV/0!</v>
      </c>
      <c r="AC16" s="35">
        <v>350</v>
      </c>
      <c r="AD16" s="33"/>
      <c r="AE16" s="33"/>
      <c r="AF16" s="29" t="e">
        <f t="shared" si="9"/>
        <v>#DIV/0!</v>
      </c>
      <c r="AG16" s="132"/>
      <c r="AH16" s="133"/>
      <c r="AI16" s="133"/>
      <c r="AJ16" s="129" t="e">
        <v>#DIV/0!</v>
      </c>
      <c r="AK16" s="132">
        <v>175</v>
      </c>
      <c r="AL16" s="133"/>
      <c r="AM16" s="133"/>
      <c r="AN16" s="129" t="e">
        <v>#DIV/0!</v>
      </c>
      <c r="AO16" s="134"/>
      <c r="AP16" s="133"/>
      <c r="AQ16" s="133"/>
      <c r="AR16" s="129" t="e">
        <v>#DIV/0!</v>
      </c>
      <c r="AS16" s="134"/>
      <c r="AT16" s="133"/>
      <c r="AU16" s="133"/>
      <c r="AV16" s="129" t="e">
        <f t="shared" si="10"/>
        <v>#DIV/0!</v>
      </c>
      <c r="AW16" s="134"/>
      <c r="AX16" s="133"/>
      <c r="AY16" s="133"/>
      <c r="AZ16" s="129" t="e">
        <v>#DIV/0!</v>
      </c>
    </row>
    <row r="17" spans="1:52" ht="16.5" customHeight="1">
      <c r="A17" s="131" t="s">
        <v>18</v>
      </c>
      <c r="B17" s="30">
        <f t="shared" si="0"/>
        <v>18725</v>
      </c>
      <c r="C17" s="88">
        <f t="shared" si="0"/>
        <v>4638</v>
      </c>
      <c r="D17" s="92">
        <v>536</v>
      </c>
      <c r="E17" s="90">
        <f t="shared" si="2"/>
        <v>24.769025367156207</v>
      </c>
      <c r="F17" s="88">
        <f t="shared" si="3"/>
        <v>6924</v>
      </c>
      <c r="G17" s="91">
        <f t="shared" si="4"/>
        <v>14.928848641655886</v>
      </c>
      <c r="H17" s="32">
        <v>4210</v>
      </c>
      <c r="I17" s="33">
        <v>3670</v>
      </c>
      <c r="J17" s="33">
        <v>5456</v>
      </c>
      <c r="K17" s="29">
        <f t="shared" si="1"/>
        <v>14.866485013623977</v>
      </c>
      <c r="L17" s="34">
        <v>510</v>
      </c>
      <c r="M17" s="24">
        <v>510</v>
      </c>
      <c r="N17" s="33">
        <v>589</v>
      </c>
      <c r="O17" s="29">
        <f t="shared" si="5"/>
        <v>11.549019607843135</v>
      </c>
      <c r="P17" s="35"/>
      <c r="Q17" s="33"/>
      <c r="R17" s="33"/>
      <c r="S17" s="29" t="e">
        <f t="shared" si="6"/>
        <v>#DIV/0!</v>
      </c>
      <c r="T17" s="131" t="s">
        <v>18</v>
      </c>
      <c r="U17" s="35">
        <v>7681</v>
      </c>
      <c r="V17" s="33">
        <v>458</v>
      </c>
      <c r="W17" s="33">
        <v>879</v>
      </c>
      <c r="X17" s="29">
        <f t="shared" si="7"/>
        <v>19.19213973799127</v>
      </c>
      <c r="Y17" s="35">
        <v>2203</v>
      </c>
      <c r="Z17" s="33"/>
      <c r="AA17" s="33"/>
      <c r="AB17" s="29" t="e">
        <f t="shared" si="8"/>
        <v>#DIV/0!</v>
      </c>
      <c r="AC17" s="35">
        <v>3833</v>
      </c>
      <c r="AD17" s="33"/>
      <c r="AE17" s="33"/>
      <c r="AF17" s="29" t="e">
        <f t="shared" si="9"/>
        <v>#DIV/0!</v>
      </c>
      <c r="AG17" s="132">
        <v>160</v>
      </c>
      <c r="AH17" s="133"/>
      <c r="AI17" s="133"/>
      <c r="AJ17" s="129" t="e">
        <v>#DIV/0!</v>
      </c>
      <c r="AK17" s="132"/>
      <c r="AL17" s="133"/>
      <c r="AM17" s="133"/>
      <c r="AN17" s="129" t="e">
        <v>#DIV/0!</v>
      </c>
      <c r="AO17" s="134"/>
      <c r="AP17" s="133"/>
      <c r="AQ17" s="133"/>
      <c r="AR17" s="129" t="e">
        <v>#DIV/0!</v>
      </c>
      <c r="AS17" s="134"/>
      <c r="AT17" s="133"/>
      <c r="AU17" s="133"/>
      <c r="AV17" s="129" t="e">
        <f t="shared" si="10"/>
        <v>#DIV/0!</v>
      </c>
      <c r="AW17" s="134">
        <v>128</v>
      </c>
      <c r="AX17" s="133"/>
      <c r="AY17" s="133"/>
      <c r="AZ17" s="129" t="e">
        <v>#DIV/0!</v>
      </c>
    </row>
    <row r="18" spans="1:52" ht="16.5" customHeight="1">
      <c r="A18" s="131" t="s">
        <v>9</v>
      </c>
      <c r="B18" s="30">
        <f t="shared" si="0"/>
        <v>10753</v>
      </c>
      <c r="C18" s="88">
        <f t="shared" si="0"/>
        <v>1676</v>
      </c>
      <c r="D18" s="92">
        <v>155</v>
      </c>
      <c r="E18" s="90">
        <f t="shared" si="2"/>
        <v>15.586347995908117</v>
      </c>
      <c r="F18" s="88">
        <f t="shared" si="3"/>
        <v>1714</v>
      </c>
      <c r="G18" s="91">
        <f t="shared" si="4"/>
        <v>10.22673031026253</v>
      </c>
      <c r="H18" s="32">
        <v>1150</v>
      </c>
      <c r="I18" s="33">
        <v>1089</v>
      </c>
      <c r="J18" s="33">
        <v>1171</v>
      </c>
      <c r="K18" s="29">
        <f t="shared" si="1"/>
        <v>10.752984389348025</v>
      </c>
      <c r="L18" s="34">
        <v>130</v>
      </c>
      <c r="M18" s="24">
        <v>130</v>
      </c>
      <c r="N18" s="33">
        <v>49</v>
      </c>
      <c r="O18" s="29">
        <f t="shared" si="5"/>
        <v>3.769230769230769</v>
      </c>
      <c r="P18" s="35"/>
      <c r="Q18" s="33"/>
      <c r="R18" s="33"/>
      <c r="S18" s="29" t="e">
        <f t="shared" si="6"/>
        <v>#DIV/0!</v>
      </c>
      <c r="T18" s="131" t="s">
        <v>9</v>
      </c>
      <c r="U18" s="35">
        <v>3869</v>
      </c>
      <c r="V18" s="33">
        <v>457</v>
      </c>
      <c r="W18" s="33">
        <v>494</v>
      </c>
      <c r="X18" s="29">
        <f t="shared" si="7"/>
        <v>10.809628008752735</v>
      </c>
      <c r="Y18" s="35">
        <v>724</v>
      </c>
      <c r="Z18" s="33"/>
      <c r="AA18" s="33"/>
      <c r="AB18" s="29" t="e">
        <f t="shared" si="8"/>
        <v>#DIV/0!</v>
      </c>
      <c r="AC18" s="35">
        <v>4163</v>
      </c>
      <c r="AD18" s="33"/>
      <c r="AE18" s="33"/>
      <c r="AF18" s="29" t="e">
        <f t="shared" si="9"/>
        <v>#DIV/0!</v>
      </c>
      <c r="AG18" s="132">
        <v>717</v>
      </c>
      <c r="AH18" s="133"/>
      <c r="AI18" s="133"/>
      <c r="AJ18" s="129" t="e">
        <v>#DIV/0!</v>
      </c>
      <c r="AK18" s="132"/>
      <c r="AL18" s="133"/>
      <c r="AM18" s="133"/>
      <c r="AN18" s="129" t="e">
        <v>#DIV/0!</v>
      </c>
      <c r="AO18" s="134"/>
      <c r="AP18" s="133"/>
      <c r="AQ18" s="133"/>
      <c r="AR18" s="129" t="e">
        <v>#DIV/0!</v>
      </c>
      <c r="AS18" s="134"/>
      <c r="AT18" s="133"/>
      <c r="AU18" s="133"/>
      <c r="AV18" s="129" t="e">
        <f t="shared" si="10"/>
        <v>#DIV/0!</v>
      </c>
      <c r="AW18" s="134"/>
      <c r="AX18" s="133"/>
      <c r="AY18" s="133"/>
      <c r="AZ18" s="129" t="e">
        <v>#DIV/0!</v>
      </c>
    </row>
    <row r="19" spans="1:52" ht="16.5" customHeight="1">
      <c r="A19" s="131" t="s">
        <v>10</v>
      </c>
      <c r="B19" s="30">
        <f t="shared" si="0"/>
        <v>6597</v>
      </c>
      <c r="C19" s="88">
        <f t="shared" si="0"/>
        <v>2436</v>
      </c>
      <c r="D19" s="92">
        <v>135</v>
      </c>
      <c r="E19" s="90">
        <f t="shared" si="2"/>
        <v>36.92587539790814</v>
      </c>
      <c r="F19" s="88">
        <f t="shared" si="3"/>
        <v>1980</v>
      </c>
      <c r="G19" s="91">
        <f t="shared" si="4"/>
        <v>8.12807881773399</v>
      </c>
      <c r="H19" s="32">
        <v>685</v>
      </c>
      <c r="I19" s="33">
        <v>640</v>
      </c>
      <c r="J19" s="33">
        <v>307</v>
      </c>
      <c r="K19" s="29">
        <f t="shared" si="1"/>
        <v>4.796875</v>
      </c>
      <c r="L19" s="34">
        <v>1070</v>
      </c>
      <c r="M19" s="24">
        <v>1070</v>
      </c>
      <c r="N19" s="33">
        <v>890</v>
      </c>
      <c r="O19" s="29">
        <f t="shared" si="5"/>
        <v>8.317757009345794</v>
      </c>
      <c r="P19" s="35">
        <v>150</v>
      </c>
      <c r="Q19" s="33">
        <v>150</v>
      </c>
      <c r="R19" s="33">
        <v>128</v>
      </c>
      <c r="S19" s="29">
        <f t="shared" si="6"/>
        <v>8.533333333333333</v>
      </c>
      <c r="T19" s="131" t="s">
        <v>10</v>
      </c>
      <c r="U19" s="35">
        <v>2865</v>
      </c>
      <c r="V19" s="33"/>
      <c r="W19" s="33"/>
      <c r="X19" s="29" t="e">
        <f t="shared" si="7"/>
        <v>#DIV/0!</v>
      </c>
      <c r="Y19" s="35">
        <v>670</v>
      </c>
      <c r="Z19" s="33">
        <v>576</v>
      </c>
      <c r="AA19" s="33">
        <v>655</v>
      </c>
      <c r="AB19" s="29">
        <f t="shared" si="8"/>
        <v>11.371527777777777</v>
      </c>
      <c r="AC19" s="35">
        <v>869</v>
      </c>
      <c r="AD19" s="33"/>
      <c r="AE19" s="33"/>
      <c r="AF19" s="29" t="e">
        <f t="shared" si="9"/>
        <v>#DIV/0!</v>
      </c>
      <c r="AG19" s="132">
        <v>50</v>
      </c>
      <c r="AH19" s="133"/>
      <c r="AI19" s="133"/>
      <c r="AJ19" s="129" t="e">
        <v>#DIV/0!</v>
      </c>
      <c r="AK19" s="132">
        <v>160</v>
      </c>
      <c r="AL19" s="133"/>
      <c r="AM19" s="133"/>
      <c r="AN19" s="129" t="e">
        <v>#DIV/0!</v>
      </c>
      <c r="AO19" s="134"/>
      <c r="AP19" s="133"/>
      <c r="AQ19" s="133"/>
      <c r="AR19" s="129" t="e">
        <v>#DIV/0!</v>
      </c>
      <c r="AS19" s="134"/>
      <c r="AT19" s="133"/>
      <c r="AU19" s="133"/>
      <c r="AV19" s="129" t="e">
        <f t="shared" si="10"/>
        <v>#DIV/0!</v>
      </c>
      <c r="AW19" s="134">
        <v>78</v>
      </c>
      <c r="AX19" s="133"/>
      <c r="AY19" s="133"/>
      <c r="AZ19" s="129" t="e">
        <v>#DIV/0!</v>
      </c>
    </row>
    <row r="20" spans="1:52" ht="16.5" customHeight="1">
      <c r="A20" s="131" t="s">
        <v>19</v>
      </c>
      <c r="B20" s="30">
        <f t="shared" si="0"/>
        <v>28584</v>
      </c>
      <c r="C20" s="88">
        <f t="shared" si="0"/>
        <v>8968</v>
      </c>
      <c r="D20" s="92">
        <v>1516</v>
      </c>
      <c r="E20" s="90">
        <f t="shared" si="2"/>
        <v>31.37419535404422</v>
      </c>
      <c r="F20" s="88">
        <f t="shared" si="3"/>
        <v>13865.7</v>
      </c>
      <c r="G20" s="91">
        <f t="shared" si="4"/>
        <v>15.461306868867084</v>
      </c>
      <c r="H20" s="32">
        <v>7177</v>
      </c>
      <c r="I20" s="33">
        <v>7177</v>
      </c>
      <c r="J20" s="33">
        <v>11279</v>
      </c>
      <c r="K20" s="29">
        <f t="shared" si="1"/>
        <v>15.715480005573358</v>
      </c>
      <c r="L20" s="34">
        <v>2377</v>
      </c>
      <c r="M20" s="24">
        <v>860</v>
      </c>
      <c r="N20" s="33">
        <v>1169.7</v>
      </c>
      <c r="O20" s="29">
        <f t="shared" si="5"/>
        <v>13.601162790697675</v>
      </c>
      <c r="P20" s="35">
        <v>175</v>
      </c>
      <c r="Q20" s="33">
        <v>175</v>
      </c>
      <c r="R20" s="33">
        <v>222</v>
      </c>
      <c r="S20" s="29">
        <f t="shared" si="6"/>
        <v>12.685714285714285</v>
      </c>
      <c r="T20" s="131" t="s">
        <v>19</v>
      </c>
      <c r="U20" s="35">
        <v>5388</v>
      </c>
      <c r="V20" s="33">
        <v>756</v>
      </c>
      <c r="W20" s="33">
        <v>1195</v>
      </c>
      <c r="X20" s="29">
        <f t="shared" si="7"/>
        <v>15.806878306878307</v>
      </c>
      <c r="Y20" s="35">
        <v>1214</v>
      </c>
      <c r="Z20" s="33"/>
      <c r="AA20" s="33"/>
      <c r="AB20" s="29" t="e">
        <f t="shared" si="8"/>
        <v>#DIV/0!</v>
      </c>
      <c r="AC20" s="35">
        <v>10627</v>
      </c>
      <c r="AD20" s="33"/>
      <c r="AE20" s="33"/>
      <c r="AF20" s="29" t="e">
        <f t="shared" si="9"/>
        <v>#DIV/0!</v>
      </c>
      <c r="AG20" s="132">
        <v>1116</v>
      </c>
      <c r="AH20" s="133"/>
      <c r="AI20" s="133"/>
      <c r="AJ20" s="129" t="e">
        <v>#DIV/0!</v>
      </c>
      <c r="AK20" s="132">
        <v>295</v>
      </c>
      <c r="AL20" s="133"/>
      <c r="AM20" s="133"/>
      <c r="AN20" s="129" t="e">
        <v>#DIV/0!</v>
      </c>
      <c r="AO20" s="134"/>
      <c r="AP20" s="133"/>
      <c r="AQ20" s="133"/>
      <c r="AR20" s="129" t="e">
        <v>#DIV/0!</v>
      </c>
      <c r="AS20" s="134">
        <v>215</v>
      </c>
      <c r="AT20" s="133"/>
      <c r="AU20" s="133"/>
      <c r="AV20" s="129" t="e">
        <f t="shared" si="10"/>
        <v>#DIV/0!</v>
      </c>
      <c r="AW20" s="134"/>
      <c r="AX20" s="133"/>
      <c r="AY20" s="133"/>
      <c r="AZ20" s="129" t="e">
        <v>#DIV/0!</v>
      </c>
    </row>
    <row r="21" spans="1:52" ht="16.5" customHeight="1">
      <c r="A21" s="131" t="s">
        <v>17</v>
      </c>
      <c r="B21" s="30">
        <f t="shared" si="0"/>
        <v>23898</v>
      </c>
      <c r="C21" s="88">
        <f t="shared" si="0"/>
        <v>666</v>
      </c>
      <c r="D21" s="92">
        <v>161</v>
      </c>
      <c r="E21" s="90">
        <f t="shared" si="2"/>
        <v>2.786844087371328</v>
      </c>
      <c r="F21" s="88">
        <f t="shared" si="3"/>
        <v>783</v>
      </c>
      <c r="G21" s="91">
        <f t="shared" si="4"/>
        <v>11.756756756756756</v>
      </c>
      <c r="H21" s="32">
        <v>130</v>
      </c>
      <c r="I21" s="33">
        <v>60</v>
      </c>
      <c r="J21" s="33">
        <v>71</v>
      </c>
      <c r="K21" s="29">
        <f t="shared" si="1"/>
        <v>11.833333333333334</v>
      </c>
      <c r="L21" s="34">
        <v>200</v>
      </c>
      <c r="M21" s="24">
        <v>101</v>
      </c>
      <c r="N21" s="33">
        <v>121</v>
      </c>
      <c r="O21" s="29">
        <f t="shared" si="5"/>
        <v>11.98019801980198</v>
      </c>
      <c r="P21" s="35">
        <v>1832</v>
      </c>
      <c r="Q21" s="33">
        <v>505</v>
      </c>
      <c r="R21" s="33">
        <v>591</v>
      </c>
      <c r="S21" s="29">
        <f t="shared" si="6"/>
        <v>11.702970297029703</v>
      </c>
      <c r="T21" s="131" t="s">
        <v>17</v>
      </c>
      <c r="U21" s="35">
        <v>10277</v>
      </c>
      <c r="V21" s="33"/>
      <c r="W21" s="33"/>
      <c r="X21" s="29" t="e">
        <f t="shared" si="7"/>
        <v>#DIV/0!</v>
      </c>
      <c r="Y21" s="35">
        <v>1193</v>
      </c>
      <c r="Z21" s="33"/>
      <c r="AA21" s="33"/>
      <c r="AB21" s="29" t="e">
        <f t="shared" si="8"/>
        <v>#DIV/0!</v>
      </c>
      <c r="AC21" s="35">
        <v>9320</v>
      </c>
      <c r="AD21" s="33"/>
      <c r="AE21" s="33"/>
      <c r="AF21" s="29" t="e">
        <f t="shared" si="9"/>
        <v>#DIV/0!</v>
      </c>
      <c r="AG21" s="132">
        <v>86</v>
      </c>
      <c r="AH21" s="133"/>
      <c r="AI21" s="133"/>
      <c r="AJ21" s="129" t="e">
        <v>#DIV/0!</v>
      </c>
      <c r="AK21" s="132">
        <v>440</v>
      </c>
      <c r="AL21" s="133"/>
      <c r="AM21" s="133"/>
      <c r="AN21" s="129" t="e">
        <v>#DIV/0!</v>
      </c>
      <c r="AO21" s="134">
        <v>360</v>
      </c>
      <c r="AP21" s="133"/>
      <c r="AQ21" s="133"/>
      <c r="AR21" s="129" t="e">
        <v>#DIV/0!</v>
      </c>
      <c r="AS21" s="134">
        <v>60</v>
      </c>
      <c r="AT21" s="133"/>
      <c r="AU21" s="133"/>
      <c r="AV21" s="129" t="e">
        <f t="shared" si="10"/>
        <v>#DIV/0!</v>
      </c>
      <c r="AW21" s="134"/>
      <c r="AX21" s="133"/>
      <c r="AY21" s="133"/>
      <c r="AZ21" s="129" t="e">
        <v>#DIV/0!</v>
      </c>
    </row>
    <row r="22" spans="1:52" ht="16.5" customHeight="1">
      <c r="A22" s="131" t="s">
        <v>11</v>
      </c>
      <c r="B22" s="30">
        <f t="shared" si="0"/>
        <v>17974</v>
      </c>
      <c r="C22" s="88">
        <f t="shared" si="0"/>
        <v>2319</v>
      </c>
      <c r="D22" s="92">
        <v>594</v>
      </c>
      <c r="E22" s="90">
        <f t="shared" si="2"/>
        <v>12.901969511516635</v>
      </c>
      <c r="F22" s="88">
        <f t="shared" si="3"/>
        <v>1623</v>
      </c>
      <c r="G22" s="91">
        <f t="shared" si="4"/>
        <v>6.998706338939198</v>
      </c>
      <c r="H22" s="32">
        <v>2738</v>
      </c>
      <c r="I22" s="33">
        <v>2319</v>
      </c>
      <c r="J22" s="33">
        <v>1623</v>
      </c>
      <c r="K22" s="29">
        <f t="shared" si="1"/>
        <v>6.998706338939198</v>
      </c>
      <c r="L22" s="34">
        <v>250</v>
      </c>
      <c r="M22" s="24"/>
      <c r="N22" s="33"/>
      <c r="O22" s="29" t="e">
        <f t="shared" si="5"/>
        <v>#DIV/0!</v>
      </c>
      <c r="P22" s="35"/>
      <c r="Q22" s="33"/>
      <c r="R22" s="33"/>
      <c r="S22" s="29" t="e">
        <f t="shared" si="6"/>
        <v>#DIV/0!</v>
      </c>
      <c r="T22" s="131" t="s">
        <v>11</v>
      </c>
      <c r="U22" s="35">
        <v>637</v>
      </c>
      <c r="V22" s="33"/>
      <c r="W22" s="33"/>
      <c r="X22" s="29" t="e">
        <f t="shared" si="7"/>
        <v>#DIV/0!</v>
      </c>
      <c r="Y22" s="35">
        <v>1026</v>
      </c>
      <c r="Z22" s="33"/>
      <c r="AA22" s="33"/>
      <c r="AB22" s="29" t="e">
        <f t="shared" si="8"/>
        <v>#DIV/0!</v>
      </c>
      <c r="AC22" s="35">
        <v>13292</v>
      </c>
      <c r="AD22" s="33"/>
      <c r="AE22" s="33"/>
      <c r="AF22" s="29" t="e">
        <f t="shared" si="9"/>
        <v>#DIV/0!</v>
      </c>
      <c r="AG22" s="132">
        <v>31</v>
      </c>
      <c r="AH22" s="133"/>
      <c r="AI22" s="133"/>
      <c r="AJ22" s="129" t="e">
        <v>#DIV/0!</v>
      </c>
      <c r="AK22" s="132"/>
      <c r="AL22" s="133"/>
      <c r="AM22" s="133"/>
      <c r="AN22" s="129" t="e">
        <v>#DIV/0!</v>
      </c>
      <c r="AO22" s="134"/>
      <c r="AP22" s="133"/>
      <c r="AQ22" s="133"/>
      <c r="AR22" s="129" t="e">
        <v>#DIV/0!</v>
      </c>
      <c r="AS22" s="134"/>
      <c r="AT22" s="133"/>
      <c r="AU22" s="133"/>
      <c r="AV22" s="129" t="e">
        <f t="shared" si="10"/>
        <v>#DIV/0!</v>
      </c>
      <c r="AW22" s="134"/>
      <c r="AX22" s="133"/>
      <c r="AY22" s="133"/>
      <c r="AZ22" s="129" t="e">
        <v>#DIV/0!</v>
      </c>
    </row>
    <row r="23" spans="1:52" ht="16.5" customHeight="1">
      <c r="A23" s="131" t="s">
        <v>12</v>
      </c>
      <c r="B23" s="30">
        <f t="shared" si="0"/>
        <v>28239</v>
      </c>
      <c r="C23" s="88">
        <f t="shared" si="0"/>
        <v>1988</v>
      </c>
      <c r="D23" s="92">
        <v>1000</v>
      </c>
      <c r="E23" s="90">
        <f t="shared" si="2"/>
        <v>7.039909345231772</v>
      </c>
      <c r="F23" s="88">
        <f t="shared" si="3"/>
        <v>3397</v>
      </c>
      <c r="G23" s="91">
        <f t="shared" si="4"/>
        <v>17.08752515090543</v>
      </c>
      <c r="H23" s="32">
        <v>3671</v>
      </c>
      <c r="I23" s="33">
        <v>853</v>
      </c>
      <c r="J23" s="33">
        <v>940</v>
      </c>
      <c r="K23" s="29">
        <f t="shared" si="1"/>
        <v>11.019929660023447</v>
      </c>
      <c r="L23" s="34">
        <v>817</v>
      </c>
      <c r="M23" s="24">
        <v>320</v>
      </c>
      <c r="N23" s="33">
        <v>524</v>
      </c>
      <c r="O23" s="29">
        <f t="shared" si="5"/>
        <v>16.375</v>
      </c>
      <c r="P23" s="35">
        <v>551</v>
      </c>
      <c r="Q23" s="33">
        <v>173</v>
      </c>
      <c r="R23" s="33">
        <v>313</v>
      </c>
      <c r="S23" s="29">
        <f t="shared" si="6"/>
        <v>18.09248554913295</v>
      </c>
      <c r="T23" s="131" t="s">
        <v>12</v>
      </c>
      <c r="U23" s="35">
        <v>9943</v>
      </c>
      <c r="V23" s="33">
        <v>605</v>
      </c>
      <c r="W23" s="33">
        <v>1517</v>
      </c>
      <c r="X23" s="29">
        <f t="shared" si="7"/>
        <v>25.07438016528926</v>
      </c>
      <c r="Y23" s="35">
        <v>1197</v>
      </c>
      <c r="Z23" s="33">
        <v>37</v>
      </c>
      <c r="AA23" s="33">
        <v>103</v>
      </c>
      <c r="AB23" s="29">
        <f t="shared" si="8"/>
        <v>27.83783783783784</v>
      </c>
      <c r="AC23" s="35">
        <v>11479</v>
      </c>
      <c r="AD23" s="33"/>
      <c r="AE23" s="33"/>
      <c r="AF23" s="29" t="e">
        <f t="shared" si="9"/>
        <v>#DIV/0!</v>
      </c>
      <c r="AG23" s="132">
        <v>221</v>
      </c>
      <c r="AH23" s="133"/>
      <c r="AI23" s="133"/>
      <c r="AJ23" s="129" t="e">
        <v>#DIV/0!</v>
      </c>
      <c r="AK23" s="132">
        <v>1</v>
      </c>
      <c r="AL23" s="133"/>
      <c r="AM23" s="133"/>
      <c r="AN23" s="129" t="e">
        <v>#DIV/0!</v>
      </c>
      <c r="AO23" s="134">
        <v>342</v>
      </c>
      <c r="AP23" s="133"/>
      <c r="AQ23" s="133"/>
      <c r="AR23" s="129" t="e">
        <v>#DIV/0!</v>
      </c>
      <c r="AS23" s="134">
        <v>17</v>
      </c>
      <c r="AT23" s="133"/>
      <c r="AU23" s="133"/>
      <c r="AV23" s="129" t="e">
        <f t="shared" si="10"/>
        <v>#DIV/0!</v>
      </c>
      <c r="AW23" s="134"/>
      <c r="AX23" s="133"/>
      <c r="AY23" s="133"/>
      <c r="AZ23" s="129" t="e">
        <v>#DIV/0!</v>
      </c>
    </row>
    <row r="24" spans="1:52" ht="16.5" customHeight="1">
      <c r="A24" s="131" t="s">
        <v>16</v>
      </c>
      <c r="B24" s="30">
        <f t="shared" si="0"/>
        <v>46921</v>
      </c>
      <c r="C24" s="88">
        <f t="shared" si="0"/>
        <v>2520</v>
      </c>
      <c r="D24" s="92">
        <v>1065</v>
      </c>
      <c r="E24" s="90">
        <f t="shared" si="2"/>
        <v>5.370729524093689</v>
      </c>
      <c r="F24" s="88">
        <f t="shared" si="3"/>
        <v>3765</v>
      </c>
      <c r="G24" s="91">
        <f t="shared" si="4"/>
        <v>14.94047619047619</v>
      </c>
      <c r="H24" s="32">
        <v>3589</v>
      </c>
      <c r="I24" s="33">
        <v>200</v>
      </c>
      <c r="J24" s="33">
        <v>254</v>
      </c>
      <c r="K24" s="29">
        <f t="shared" si="1"/>
        <v>12.7</v>
      </c>
      <c r="L24" s="34">
        <v>910</v>
      </c>
      <c r="M24" s="24">
        <v>50</v>
      </c>
      <c r="N24" s="33">
        <v>45</v>
      </c>
      <c r="O24" s="29">
        <f t="shared" si="5"/>
        <v>9</v>
      </c>
      <c r="P24" s="35">
        <v>779</v>
      </c>
      <c r="Q24" s="33">
        <v>430</v>
      </c>
      <c r="R24" s="33">
        <v>648</v>
      </c>
      <c r="S24" s="29">
        <f t="shared" si="6"/>
        <v>15.069767441860463</v>
      </c>
      <c r="T24" s="131" t="s">
        <v>16</v>
      </c>
      <c r="U24" s="35">
        <v>11638</v>
      </c>
      <c r="V24" s="33">
        <v>1760</v>
      </c>
      <c r="W24" s="33">
        <v>2728</v>
      </c>
      <c r="X24" s="29">
        <f t="shared" si="7"/>
        <v>15.5</v>
      </c>
      <c r="Y24" s="35">
        <v>1994</v>
      </c>
      <c r="Z24" s="33"/>
      <c r="AA24" s="33"/>
      <c r="AB24" s="29" t="e">
        <f t="shared" si="8"/>
        <v>#DIV/0!</v>
      </c>
      <c r="AC24" s="35">
        <v>27360</v>
      </c>
      <c r="AD24" s="33">
        <v>80</v>
      </c>
      <c r="AE24" s="33">
        <v>90</v>
      </c>
      <c r="AF24" s="29">
        <f t="shared" si="9"/>
        <v>11.25</v>
      </c>
      <c r="AG24" s="132">
        <v>351</v>
      </c>
      <c r="AH24" s="133"/>
      <c r="AI24" s="133"/>
      <c r="AJ24" s="129" t="e">
        <v>#DIV/0!</v>
      </c>
      <c r="AK24" s="132">
        <v>70</v>
      </c>
      <c r="AL24" s="133"/>
      <c r="AM24" s="133"/>
      <c r="AN24" s="129" t="e">
        <v>#DIV/0!</v>
      </c>
      <c r="AO24" s="134">
        <v>50</v>
      </c>
      <c r="AP24" s="133"/>
      <c r="AQ24" s="133"/>
      <c r="AR24" s="129" t="e">
        <v>#DIV/0!</v>
      </c>
      <c r="AS24" s="134">
        <v>180</v>
      </c>
      <c r="AT24" s="133"/>
      <c r="AU24" s="133"/>
      <c r="AV24" s="129" t="e">
        <f t="shared" si="10"/>
        <v>#DIV/0!</v>
      </c>
      <c r="AW24" s="134"/>
      <c r="AX24" s="133"/>
      <c r="AY24" s="133"/>
      <c r="AZ24" s="129" t="e">
        <v>#DIV/0!</v>
      </c>
    </row>
    <row r="25" spans="1:52" ht="16.5" customHeight="1">
      <c r="A25" s="131" t="s">
        <v>13</v>
      </c>
      <c r="B25" s="30">
        <f t="shared" si="0"/>
        <v>37992</v>
      </c>
      <c r="C25" s="88">
        <f t="shared" si="0"/>
        <v>13913</v>
      </c>
      <c r="D25" s="92">
        <v>832</v>
      </c>
      <c r="E25" s="90">
        <f t="shared" si="2"/>
        <v>36.62086755106338</v>
      </c>
      <c r="F25" s="88">
        <f t="shared" si="3"/>
        <v>23821</v>
      </c>
      <c r="G25" s="91">
        <f t="shared" si="4"/>
        <v>17.12139725436642</v>
      </c>
      <c r="H25" s="32">
        <v>13057</v>
      </c>
      <c r="I25" s="33">
        <v>10168</v>
      </c>
      <c r="J25" s="33">
        <v>16606</v>
      </c>
      <c r="K25" s="29">
        <f t="shared" si="1"/>
        <v>16.331628638867034</v>
      </c>
      <c r="L25" s="34">
        <v>2002</v>
      </c>
      <c r="M25" s="24">
        <v>1603</v>
      </c>
      <c r="N25" s="33">
        <v>3122</v>
      </c>
      <c r="O25" s="29">
        <f t="shared" si="5"/>
        <v>19.475982532751093</v>
      </c>
      <c r="P25" s="34">
        <v>493</v>
      </c>
      <c r="Q25" s="33">
        <v>493</v>
      </c>
      <c r="R25" s="33">
        <v>707</v>
      </c>
      <c r="S25" s="29">
        <f t="shared" si="6"/>
        <v>14.34077079107505</v>
      </c>
      <c r="T25" s="131" t="s">
        <v>13</v>
      </c>
      <c r="U25" s="35">
        <v>10921</v>
      </c>
      <c r="V25" s="33">
        <v>1574</v>
      </c>
      <c r="W25" s="33">
        <v>3297</v>
      </c>
      <c r="X25" s="29">
        <f t="shared" si="7"/>
        <v>20.946632782719185</v>
      </c>
      <c r="Y25" s="35">
        <v>1296</v>
      </c>
      <c r="Z25" s="33">
        <v>55</v>
      </c>
      <c r="AA25" s="33">
        <v>55</v>
      </c>
      <c r="AB25" s="29">
        <f t="shared" si="8"/>
        <v>10</v>
      </c>
      <c r="AC25" s="35">
        <v>5528</v>
      </c>
      <c r="AD25" s="33"/>
      <c r="AE25" s="33"/>
      <c r="AF25" s="29" t="e">
        <f t="shared" si="9"/>
        <v>#DIV/0!</v>
      </c>
      <c r="AG25" s="136">
        <v>686</v>
      </c>
      <c r="AH25" s="133"/>
      <c r="AI25" s="133"/>
      <c r="AJ25" s="129" t="e">
        <v>#DIV/0!</v>
      </c>
      <c r="AK25" s="132">
        <v>397</v>
      </c>
      <c r="AL25" s="133"/>
      <c r="AM25" s="133"/>
      <c r="AN25" s="129" t="e">
        <v>#DIV/0!</v>
      </c>
      <c r="AO25" s="134">
        <v>3392</v>
      </c>
      <c r="AP25" s="133"/>
      <c r="AQ25" s="133"/>
      <c r="AR25" s="129" t="e">
        <v>#DIV/0!</v>
      </c>
      <c r="AS25" s="134">
        <v>220</v>
      </c>
      <c r="AT25" s="133">
        <v>20</v>
      </c>
      <c r="AU25" s="133">
        <v>34</v>
      </c>
      <c r="AV25" s="129">
        <f t="shared" si="10"/>
        <v>17</v>
      </c>
      <c r="AW25" s="134"/>
      <c r="AX25" s="133"/>
      <c r="AY25" s="133"/>
      <c r="AZ25" s="129" t="e">
        <v>#DIV/0!</v>
      </c>
    </row>
    <row r="26" spans="1:52" ht="16.5" customHeight="1" thickBot="1">
      <c r="A26" s="137" t="s">
        <v>20</v>
      </c>
      <c r="B26" s="93">
        <f t="shared" si="0"/>
        <v>3000</v>
      </c>
      <c r="C26" s="94">
        <f t="shared" si="0"/>
        <v>210</v>
      </c>
      <c r="D26" s="95">
        <v>113</v>
      </c>
      <c r="E26" s="96">
        <f t="shared" si="2"/>
        <v>7.000000000000001</v>
      </c>
      <c r="F26" s="94">
        <f t="shared" si="3"/>
        <v>225</v>
      </c>
      <c r="G26" s="97">
        <f t="shared" si="4"/>
        <v>10.714285714285714</v>
      </c>
      <c r="H26" s="36">
        <v>613</v>
      </c>
      <c r="I26" s="37">
        <v>122</v>
      </c>
      <c r="J26" s="37">
        <v>125</v>
      </c>
      <c r="K26" s="29">
        <f t="shared" si="1"/>
        <v>10.245901639344261</v>
      </c>
      <c r="L26" s="38">
        <v>223</v>
      </c>
      <c r="M26" s="39">
        <v>88</v>
      </c>
      <c r="N26" s="37">
        <v>100</v>
      </c>
      <c r="O26" s="40">
        <f t="shared" si="5"/>
        <v>11.363636363636365</v>
      </c>
      <c r="P26" s="41"/>
      <c r="Q26" s="37"/>
      <c r="R26" s="37"/>
      <c r="S26" s="40" t="e">
        <f t="shared" si="6"/>
        <v>#DIV/0!</v>
      </c>
      <c r="T26" s="137" t="s">
        <v>20</v>
      </c>
      <c r="U26" s="41">
        <v>526</v>
      </c>
      <c r="V26" s="37"/>
      <c r="W26" s="37"/>
      <c r="X26" s="29" t="e">
        <f t="shared" si="7"/>
        <v>#DIV/0!</v>
      </c>
      <c r="Y26" s="41">
        <v>170</v>
      </c>
      <c r="Z26" s="37"/>
      <c r="AA26" s="37"/>
      <c r="AB26" s="29" t="e">
        <f t="shared" si="8"/>
        <v>#DIV/0!</v>
      </c>
      <c r="AC26" s="41">
        <v>1468</v>
      </c>
      <c r="AD26" s="37"/>
      <c r="AE26" s="37"/>
      <c r="AF26" s="29" t="e">
        <f t="shared" si="9"/>
        <v>#DIV/0!</v>
      </c>
      <c r="AG26" s="138"/>
      <c r="AH26" s="139"/>
      <c r="AI26" s="139"/>
      <c r="AJ26" s="129" t="e">
        <v>#DIV/0!</v>
      </c>
      <c r="AK26" s="140"/>
      <c r="AL26" s="141"/>
      <c r="AM26" s="141"/>
      <c r="AN26" s="129" t="e">
        <v>#DIV/0!</v>
      </c>
      <c r="AO26" s="142"/>
      <c r="AP26" s="141"/>
      <c r="AQ26" s="141"/>
      <c r="AR26" s="129" t="e">
        <v>#DIV/0!</v>
      </c>
      <c r="AS26" s="142"/>
      <c r="AT26" s="141"/>
      <c r="AU26" s="141"/>
      <c r="AV26" s="129" t="e">
        <f t="shared" si="10"/>
        <v>#DIV/0!</v>
      </c>
      <c r="AW26" s="142"/>
      <c r="AX26" s="141"/>
      <c r="AY26" s="141"/>
      <c r="AZ26" s="129" t="e">
        <v>#DIV/0!</v>
      </c>
    </row>
    <row r="27" spans="1:52" ht="16.5" customHeight="1" thickBot="1">
      <c r="A27" s="143" t="s">
        <v>27</v>
      </c>
      <c r="B27" s="98">
        <f>SUM(B5:B26)</f>
        <v>463806</v>
      </c>
      <c r="C27" s="99">
        <f>SUM(C5:C26)</f>
        <v>111123</v>
      </c>
      <c r="D27" s="99">
        <f>SUM(D5:D26)</f>
        <v>12577</v>
      </c>
      <c r="E27" s="100">
        <f t="shared" si="2"/>
        <v>23.958939729110877</v>
      </c>
      <c r="F27" s="99">
        <f>SUM(F5:F26)</f>
        <v>155844.7</v>
      </c>
      <c r="G27" s="101">
        <f t="shared" si="4"/>
        <v>14.024522376105757</v>
      </c>
      <c r="H27" s="102">
        <f>SUM(H5:H26)</f>
        <v>103172</v>
      </c>
      <c r="I27" s="102">
        <f aca="true" t="shared" si="11" ref="I27:AY27">SUM(I5:I26)</f>
        <v>72865</v>
      </c>
      <c r="J27" s="102">
        <f t="shared" si="11"/>
        <v>84019</v>
      </c>
      <c r="K27" s="103">
        <f>J27/I27*10</f>
        <v>11.530776092774309</v>
      </c>
      <c r="L27" s="102">
        <f t="shared" si="11"/>
        <v>27860</v>
      </c>
      <c r="M27" s="102">
        <f t="shared" si="11"/>
        <v>19170</v>
      </c>
      <c r="N27" s="102">
        <f t="shared" si="11"/>
        <v>35284.7</v>
      </c>
      <c r="O27" s="103">
        <f>N27/M27*10</f>
        <v>18.40620761606677</v>
      </c>
      <c r="P27" s="102">
        <f t="shared" si="11"/>
        <v>8505</v>
      </c>
      <c r="Q27" s="102">
        <f t="shared" si="11"/>
        <v>5179</v>
      </c>
      <c r="R27" s="102">
        <f t="shared" si="11"/>
        <v>10076</v>
      </c>
      <c r="S27" s="103">
        <f>R27/Q27*10</f>
        <v>19.455493338482334</v>
      </c>
      <c r="T27" s="144" t="s">
        <v>27</v>
      </c>
      <c r="U27" s="102">
        <f t="shared" si="11"/>
        <v>119000</v>
      </c>
      <c r="V27" s="102">
        <f t="shared" si="11"/>
        <v>12179</v>
      </c>
      <c r="W27" s="102">
        <f t="shared" si="11"/>
        <v>23234</v>
      </c>
      <c r="X27" s="103">
        <f>W27/V27*10</f>
        <v>19.077099926102306</v>
      </c>
      <c r="Y27" s="102">
        <f t="shared" si="11"/>
        <v>34377</v>
      </c>
      <c r="Z27" s="102">
        <f t="shared" si="11"/>
        <v>1302</v>
      </c>
      <c r="AA27" s="102">
        <f t="shared" si="11"/>
        <v>2554</v>
      </c>
      <c r="AB27" s="103">
        <f>AA27/Z27*10</f>
        <v>19.615975422427034</v>
      </c>
      <c r="AC27" s="102">
        <f t="shared" si="11"/>
        <v>150790</v>
      </c>
      <c r="AD27" s="102">
        <f t="shared" si="11"/>
        <v>408</v>
      </c>
      <c r="AE27" s="102">
        <f t="shared" si="11"/>
        <v>643</v>
      </c>
      <c r="AF27" s="103">
        <f>AE27/AD27*10</f>
        <v>15.759803921568627</v>
      </c>
      <c r="AG27" s="145">
        <f t="shared" si="11"/>
        <v>4541</v>
      </c>
      <c r="AH27" s="145">
        <f t="shared" si="11"/>
        <v>0</v>
      </c>
      <c r="AI27" s="145">
        <f t="shared" si="11"/>
        <v>0</v>
      </c>
      <c r="AJ27" s="146" t="e">
        <f>AI27/AH27*10</f>
        <v>#DIV/0!</v>
      </c>
      <c r="AK27" s="145">
        <f t="shared" si="11"/>
        <v>2702</v>
      </c>
      <c r="AL27" s="145">
        <f t="shared" si="11"/>
        <v>0</v>
      </c>
      <c r="AM27" s="145">
        <f t="shared" si="11"/>
        <v>0</v>
      </c>
      <c r="AN27" s="146" t="e">
        <f>AM27/AL27*10</f>
        <v>#DIV/0!</v>
      </c>
      <c r="AO27" s="145">
        <f t="shared" si="11"/>
        <v>10308</v>
      </c>
      <c r="AP27" s="145">
        <f t="shared" si="11"/>
        <v>0</v>
      </c>
      <c r="AQ27" s="145">
        <f t="shared" si="11"/>
        <v>0</v>
      </c>
      <c r="AR27" s="146" t="e">
        <f>AQ27/AP27*10</f>
        <v>#DIV/0!</v>
      </c>
      <c r="AS27" s="145">
        <f t="shared" si="11"/>
        <v>1558</v>
      </c>
      <c r="AT27" s="145">
        <f t="shared" si="11"/>
        <v>20</v>
      </c>
      <c r="AU27" s="145">
        <f t="shared" si="11"/>
        <v>34</v>
      </c>
      <c r="AV27" s="146">
        <f>AU27/AT27*10</f>
        <v>17</v>
      </c>
      <c r="AW27" s="145">
        <f t="shared" si="11"/>
        <v>993</v>
      </c>
      <c r="AX27" s="145">
        <f t="shared" si="11"/>
        <v>0</v>
      </c>
      <c r="AY27" s="145">
        <f t="shared" si="11"/>
        <v>0</v>
      </c>
      <c r="AZ27" s="146" t="e">
        <f>AY27/AX27*10</f>
        <v>#DIV/0!</v>
      </c>
    </row>
    <row r="28" spans="1:52" s="154" customFormat="1" ht="16.5" customHeight="1" thickBot="1">
      <c r="A28" s="147" t="s">
        <v>26</v>
      </c>
      <c r="B28" s="104">
        <v>577833</v>
      </c>
      <c r="C28" s="105">
        <v>77818</v>
      </c>
      <c r="D28" s="105">
        <v>9057</v>
      </c>
      <c r="E28" s="106">
        <f t="shared" si="2"/>
        <v>13.467212845233831</v>
      </c>
      <c r="F28" s="107">
        <v>201789</v>
      </c>
      <c r="G28" s="108">
        <f t="shared" si="4"/>
        <v>25.930890025443986</v>
      </c>
      <c r="H28" s="107">
        <v>253372</v>
      </c>
      <c r="I28" s="105">
        <v>69588</v>
      </c>
      <c r="J28" s="105">
        <v>183949</v>
      </c>
      <c r="K28" s="109">
        <f>J28/I28*10</f>
        <v>26.434011611197334</v>
      </c>
      <c r="L28" s="104">
        <v>41730</v>
      </c>
      <c r="M28" s="105">
        <v>4504</v>
      </c>
      <c r="N28" s="105">
        <v>9906</v>
      </c>
      <c r="O28" s="109">
        <f>N28/M28*10</f>
        <v>21.993783303730016</v>
      </c>
      <c r="P28" s="104">
        <v>10449</v>
      </c>
      <c r="Q28" s="105">
        <v>1070</v>
      </c>
      <c r="R28" s="105">
        <v>2594</v>
      </c>
      <c r="S28" s="109">
        <f>R28/Q28*10</f>
        <v>24.24299065420561</v>
      </c>
      <c r="T28" s="148" t="s">
        <v>26</v>
      </c>
      <c r="U28" s="104">
        <v>84967</v>
      </c>
      <c r="V28" s="105">
        <v>2015</v>
      </c>
      <c r="W28" s="105">
        <v>5169</v>
      </c>
      <c r="X28" s="109">
        <f>W28/V28*10</f>
        <v>25.65260545905707</v>
      </c>
      <c r="Y28" s="104">
        <v>33435</v>
      </c>
      <c r="Z28" s="105"/>
      <c r="AA28" s="105"/>
      <c r="AB28" s="149"/>
      <c r="AC28" s="104">
        <v>132223</v>
      </c>
      <c r="AD28" s="105"/>
      <c r="AE28" s="105"/>
      <c r="AF28" s="149"/>
      <c r="AG28" s="150"/>
      <c r="AH28" s="151"/>
      <c r="AI28" s="151"/>
      <c r="AJ28" s="152"/>
      <c r="AK28" s="150"/>
      <c r="AL28" s="151"/>
      <c r="AM28" s="151"/>
      <c r="AN28" s="153"/>
      <c r="AO28" s="150"/>
      <c r="AP28" s="151"/>
      <c r="AQ28" s="151"/>
      <c r="AR28" s="153"/>
      <c r="AS28" s="150"/>
      <c r="AT28" s="151"/>
      <c r="AU28" s="151"/>
      <c r="AV28" s="153"/>
      <c r="AW28" s="150"/>
      <c r="AX28" s="151"/>
      <c r="AY28" s="151"/>
      <c r="AZ28" s="153"/>
    </row>
  </sheetData>
  <sheetProtection/>
  <mergeCells count="16">
    <mergeCell ref="A3:A4"/>
    <mergeCell ref="B3:G3"/>
    <mergeCell ref="H3:K3"/>
    <mergeCell ref="AK3:AN3"/>
    <mergeCell ref="AO3:AR3"/>
    <mergeCell ref="AS3:AV3"/>
    <mergeCell ref="T3:T4"/>
    <mergeCell ref="AW3:AZ3"/>
    <mergeCell ref="B1:O1"/>
    <mergeCell ref="P1:S1"/>
    <mergeCell ref="L3:O3"/>
    <mergeCell ref="P3:S3"/>
    <mergeCell ref="U3:X3"/>
    <mergeCell ref="Y3:AB3"/>
    <mergeCell ref="AC3:AF3"/>
    <mergeCell ref="AG3:AJ3"/>
  </mergeCells>
  <printOptions/>
  <pageMargins left="0.3" right="0.2" top="0.37" bottom="0.7480314960629921" header="0.31496062992125984" footer="0.31496062992125984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7"/>
  <sheetViews>
    <sheetView zoomScale="75" zoomScaleNormal="75" zoomScalePageLayoutView="0" workbookViewId="0" topLeftCell="A1">
      <selection activeCell="D9" sqref="D9"/>
    </sheetView>
  </sheetViews>
  <sheetFormatPr defaultColWidth="9.00390625" defaultRowHeight="12.75"/>
  <cols>
    <col min="1" max="1" width="19.875" style="0" customWidth="1"/>
    <col min="2" max="4" width="6.875" style="0" customWidth="1"/>
    <col min="5" max="5" width="5.50390625" style="0" customWidth="1"/>
    <col min="6" max="6" width="8.125" style="0" hidden="1" customWidth="1"/>
    <col min="7" max="7" width="6.875" style="0" hidden="1" customWidth="1"/>
    <col min="8" max="8" width="7.00390625" style="0" hidden="1" customWidth="1"/>
    <col min="9" max="9" width="6.875" style="0" hidden="1" customWidth="1"/>
    <col min="10" max="10" width="10.00390625" style="0" hidden="1" customWidth="1"/>
    <col min="11" max="12" width="7.00390625" style="0" hidden="1" customWidth="1"/>
    <col min="13" max="13" width="7.375" style="0" hidden="1" customWidth="1"/>
    <col min="14" max="19" width="9.125" style="0" hidden="1" customWidth="1"/>
    <col min="20" max="20" width="0.12890625" style="0" hidden="1" customWidth="1"/>
    <col min="21" max="41" width="9.125" style="0" hidden="1" customWidth="1"/>
  </cols>
  <sheetData>
    <row r="1" spans="1:21" s="84" customFormat="1" ht="15.75" thickBot="1">
      <c r="A1" s="83" t="s">
        <v>38</v>
      </c>
      <c r="B1" s="85" t="s">
        <v>61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>
        <f ca="1">TODAY()</f>
        <v>41120</v>
      </c>
      <c r="N1" s="86"/>
      <c r="O1" s="87"/>
      <c r="P1" s="87"/>
      <c r="Q1" s="87"/>
      <c r="R1" s="87"/>
      <c r="S1" s="87"/>
      <c r="T1" s="87"/>
      <c r="U1" s="87"/>
    </row>
    <row r="2" spans="1:46" ht="15">
      <c r="A2" s="177" t="s">
        <v>25</v>
      </c>
      <c r="B2" s="173" t="s">
        <v>29</v>
      </c>
      <c r="C2" s="174"/>
      <c r="D2" s="174"/>
      <c r="E2" s="175"/>
      <c r="F2" s="179" t="s">
        <v>50</v>
      </c>
      <c r="G2" s="180"/>
      <c r="H2" s="180"/>
      <c r="I2" s="180"/>
      <c r="J2" s="179" t="s">
        <v>51</v>
      </c>
      <c r="K2" s="180"/>
      <c r="L2" s="180"/>
      <c r="M2" s="181"/>
      <c r="N2" s="182" t="s">
        <v>52</v>
      </c>
      <c r="O2" s="174"/>
      <c r="P2" s="174"/>
      <c r="Q2" s="175"/>
      <c r="R2" s="173" t="s">
        <v>53</v>
      </c>
      <c r="S2" s="174"/>
      <c r="T2" s="174"/>
      <c r="U2" s="175"/>
      <c r="V2" s="173" t="s">
        <v>54</v>
      </c>
      <c r="W2" s="174"/>
      <c r="X2" s="174"/>
      <c r="Y2" s="176"/>
      <c r="Z2" s="173" t="s">
        <v>55</v>
      </c>
      <c r="AA2" s="174"/>
      <c r="AB2" s="174"/>
      <c r="AC2" s="175"/>
      <c r="AD2" s="173" t="s">
        <v>57</v>
      </c>
      <c r="AE2" s="174"/>
      <c r="AF2" s="174"/>
      <c r="AG2" s="175"/>
      <c r="AH2" s="173" t="s">
        <v>58</v>
      </c>
      <c r="AI2" s="174"/>
      <c r="AJ2" s="174"/>
      <c r="AK2" s="175"/>
      <c r="AL2" s="173" t="s">
        <v>59</v>
      </c>
      <c r="AM2" s="174"/>
      <c r="AN2" s="174"/>
      <c r="AO2" s="175"/>
      <c r="AS2" s="171">
        <f ca="1">TODAY()</f>
        <v>41120</v>
      </c>
      <c r="AT2" s="172"/>
    </row>
    <row r="3" spans="1:41" ht="78" customHeight="1" thickBot="1">
      <c r="A3" s="178"/>
      <c r="B3" s="7" t="s">
        <v>30</v>
      </c>
      <c r="C3" s="8" t="s">
        <v>31</v>
      </c>
      <c r="D3" s="8" t="s">
        <v>32</v>
      </c>
      <c r="E3" s="9" t="s">
        <v>36</v>
      </c>
      <c r="F3" s="7" t="s">
        <v>30</v>
      </c>
      <c r="G3" s="8" t="s">
        <v>34</v>
      </c>
      <c r="H3" s="8" t="s">
        <v>35</v>
      </c>
      <c r="I3" s="43" t="s">
        <v>56</v>
      </c>
      <c r="J3" s="7" t="s">
        <v>30</v>
      </c>
      <c r="K3" s="8" t="s">
        <v>31</v>
      </c>
      <c r="L3" s="8" t="s">
        <v>32</v>
      </c>
      <c r="M3" s="9" t="s">
        <v>56</v>
      </c>
      <c r="N3" s="44" t="s">
        <v>30</v>
      </c>
      <c r="O3" s="8" t="s">
        <v>34</v>
      </c>
      <c r="P3" s="8" t="s">
        <v>35</v>
      </c>
      <c r="Q3" s="9" t="s">
        <v>56</v>
      </c>
      <c r="R3" s="7" t="s">
        <v>30</v>
      </c>
      <c r="S3" s="8" t="s">
        <v>31</v>
      </c>
      <c r="T3" s="8" t="s">
        <v>32</v>
      </c>
      <c r="U3" s="9" t="s">
        <v>56</v>
      </c>
      <c r="V3" s="7" t="s">
        <v>30</v>
      </c>
      <c r="W3" s="8" t="s">
        <v>31</v>
      </c>
      <c r="X3" s="8" t="s">
        <v>32</v>
      </c>
      <c r="Y3" s="43" t="s">
        <v>56</v>
      </c>
      <c r="Z3" s="7" t="s">
        <v>30</v>
      </c>
      <c r="AA3" s="8" t="s">
        <v>31</v>
      </c>
      <c r="AB3" s="8" t="s">
        <v>32</v>
      </c>
      <c r="AC3" s="9" t="s">
        <v>56</v>
      </c>
      <c r="AD3" s="7" t="s">
        <v>30</v>
      </c>
      <c r="AE3" s="8" t="s">
        <v>31</v>
      </c>
      <c r="AF3" s="8" t="s">
        <v>32</v>
      </c>
      <c r="AG3" s="9" t="s">
        <v>56</v>
      </c>
      <c r="AH3" s="7" t="s">
        <v>30</v>
      </c>
      <c r="AI3" s="8" t="s">
        <v>31</v>
      </c>
      <c r="AJ3" s="8" t="s">
        <v>32</v>
      </c>
      <c r="AK3" s="9" t="s">
        <v>56</v>
      </c>
      <c r="AL3" s="7" t="s">
        <v>30</v>
      </c>
      <c r="AM3" s="8" t="s">
        <v>31</v>
      </c>
      <c r="AN3" s="8" t="s">
        <v>32</v>
      </c>
      <c r="AO3" s="9" t="s">
        <v>56</v>
      </c>
    </row>
    <row r="4" spans="1:41" ht="13.5">
      <c r="A4" s="3" t="s">
        <v>0</v>
      </c>
      <c r="B4" s="10">
        <v>83</v>
      </c>
      <c r="C4" s="11">
        <v>83</v>
      </c>
      <c r="D4" s="11">
        <v>43</v>
      </c>
      <c r="E4" s="14">
        <f aca="true" t="shared" si="0" ref="E4:E27">D4/C4*10</f>
        <v>5.1807228915662655</v>
      </c>
      <c r="F4" s="45"/>
      <c r="G4" s="25"/>
      <c r="H4" s="25"/>
      <c r="I4" s="14" t="e">
        <f aca="true" t="shared" si="1" ref="I4:I27">H4/G4*10</f>
        <v>#DIV/0!</v>
      </c>
      <c r="J4" s="46">
        <v>5429</v>
      </c>
      <c r="K4" s="47"/>
      <c r="L4" s="47"/>
      <c r="M4" s="48" t="e">
        <v>#DIV/0!</v>
      </c>
      <c r="N4" s="10"/>
      <c r="O4" s="49"/>
      <c r="P4" s="49"/>
      <c r="Q4" s="48" t="e">
        <v>#DIV/0!</v>
      </c>
      <c r="R4" s="45">
        <v>2</v>
      </c>
      <c r="S4" s="50"/>
      <c r="T4" s="50"/>
      <c r="U4" s="51" t="e">
        <v>#DIV/0!</v>
      </c>
      <c r="V4" s="52"/>
      <c r="W4" s="50"/>
      <c r="X4" s="50"/>
      <c r="Y4" s="53"/>
      <c r="Z4" s="10">
        <v>73</v>
      </c>
      <c r="AA4" s="11"/>
      <c r="AB4" s="11"/>
      <c r="AC4" s="48" t="e">
        <v>#DIV/0!</v>
      </c>
      <c r="AD4" s="10"/>
      <c r="AE4" s="11"/>
      <c r="AF4" s="11"/>
      <c r="AG4" s="48" t="e">
        <v>#DIV/0!</v>
      </c>
      <c r="AH4" s="10"/>
      <c r="AI4" s="11"/>
      <c r="AJ4" s="11"/>
      <c r="AK4" s="48" t="e">
        <v>#DIV/0!</v>
      </c>
      <c r="AL4" s="10"/>
      <c r="AM4" s="11"/>
      <c r="AN4" s="11"/>
      <c r="AO4" s="48" t="e">
        <v>#DIV/0!</v>
      </c>
    </row>
    <row r="5" spans="1:41" ht="13.5">
      <c r="A5" s="4" t="s">
        <v>15</v>
      </c>
      <c r="B5" s="12"/>
      <c r="C5" s="13"/>
      <c r="D5" s="13"/>
      <c r="E5" s="14" t="e">
        <f t="shared" si="0"/>
        <v>#DIV/0!</v>
      </c>
      <c r="F5" s="54"/>
      <c r="G5" s="25"/>
      <c r="H5" s="25"/>
      <c r="I5" s="14" t="e">
        <f t="shared" si="1"/>
        <v>#DIV/0!</v>
      </c>
      <c r="J5" s="55">
        <v>2282</v>
      </c>
      <c r="K5" s="56"/>
      <c r="L5" s="56"/>
      <c r="M5" s="14" t="e">
        <v>#DIV/0!</v>
      </c>
      <c r="N5" s="12"/>
      <c r="O5" s="57"/>
      <c r="P5" s="57"/>
      <c r="Q5" s="14"/>
      <c r="R5" s="54">
        <v>22</v>
      </c>
      <c r="S5" s="57"/>
      <c r="T5" s="57"/>
      <c r="U5" s="14" t="e">
        <v>#DIV/0!</v>
      </c>
      <c r="V5" s="58"/>
      <c r="W5" s="57"/>
      <c r="X5" s="57"/>
      <c r="Y5" s="59"/>
      <c r="Z5" s="12">
        <v>36</v>
      </c>
      <c r="AA5" s="13"/>
      <c r="AB5" s="13"/>
      <c r="AC5" s="14" t="e">
        <v>#DIV/0!</v>
      </c>
      <c r="AD5" s="12"/>
      <c r="AE5" s="13"/>
      <c r="AF5" s="13"/>
      <c r="AG5" s="14" t="e">
        <v>#DIV/0!</v>
      </c>
      <c r="AH5" s="12"/>
      <c r="AI5" s="13"/>
      <c r="AJ5" s="13"/>
      <c r="AK5" s="14" t="e">
        <v>#DIV/0!</v>
      </c>
      <c r="AL5" s="12"/>
      <c r="AM5" s="13"/>
      <c r="AN5" s="13"/>
      <c r="AO5" s="14" t="e">
        <v>#DIV/0!</v>
      </c>
    </row>
    <row r="6" spans="1:41" ht="13.5">
      <c r="A6" s="4" t="s">
        <v>14</v>
      </c>
      <c r="B6" s="12">
        <v>1250</v>
      </c>
      <c r="C6" s="13"/>
      <c r="D6" s="13"/>
      <c r="E6" s="14" t="e">
        <f t="shared" si="0"/>
        <v>#DIV/0!</v>
      </c>
      <c r="F6" s="54"/>
      <c r="G6" s="25"/>
      <c r="H6" s="25"/>
      <c r="I6" s="14" t="e">
        <f t="shared" si="1"/>
        <v>#DIV/0!</v>
      </c>
      <c r="J6" s="55">
        <v>2250</v>
      </c>
      <c r="K6" s="56"/>
      <c r="L6" s="56"/>
      <c r="M6" s="14" t="e">
        <v>#DIV/0!</v>
      </c>
      <c r="N6" s="12"/>
      <c r="O6" s="57"/>
      <c r="P6" s="57"/>
      <c r="Q6" s="14" t="e">
        <v>#DIV/0!</v>
      </c>
      <c r="R6" s="54">
        <v>195</v>
      </c>
      <c r="S6" s="57"/>
      <c r="T6" s="57"/>
      <c r="U6" s="14" t="e">
        <v>#DIV/0!</v>
      </c>
      <c r="V6" s="58"/>
      <c r="W6" s="57"/>
      <c r="X6" s="57"/>
      <c r="Y6" s="59" t="e">
        <v>#DIV/0!</v>
      </c>
      <c r="Z6" s="12">
        <v>6</v>
      </c>
      <c r="AA6" s="13"/>
      <c r="AB6" s="13"/>
      <c r="AC6" s="14" t="e">
        <v>#DIV/0!</v>
      </c>
      <c r="AD6" s="12"/>
      <c r="AE6" s="13"/>
      <c r="AF6" s="13"/>
      <c r="AG6" s="14" t="e">
        <v>#DIV/0!</v>
      </c>
      <c r="AH6" s="12"/>
      <c r="AI6" s="13"/>
      <c r="AJ6" s="13"/>
      <c r="AK6" s="14" t="e">
        <v>#DIV/0!</v>
      </c>
      <c r="AL6" s="12"/>
      <c r="AM6" s="13"/>
      <c r="AN6" s="13"/>
      <c r="AO6" s="14" t="e">
        <v>#DIV/0!</v>
      </c>
    </row>
    <row r="7" spans="1:41" ht="13.5">
      <c r="A7" s="4" t="s">
        <v>1</v>
      </c>
      <c r="B7" s="12"/>
      <c r="C7" s="13"/>
      <c r="D7" s="13"/>
      <c r="E7" s="14" t="e">
        <f t="shared" si="0"/>
        <v>#DIV/0!</v>
      </c>
      <c r="F7" s="54"/>
      <c r="G7" s="25"/>
      <c r="H7" s="25"/>
      <c r="I7" s="14" t="e">
        <f t="shared" si="1"/>
        <v>#DIV/0!</v>
      </c>
      <c r="J7" s="55">
        <v>1571</v>
      </c>
      <c r="K7" s="56"/>
      <c r="L7" s="56"/>
      <c r="M7" s="14"/>
      <c r="N7" s="12"/>
      <c r="O7" s="57"/>
      <c r="P7" s="57"/>
      <c r="Q7" s="14" t="e">
        <v>#DIV/0!</v>
      </c>
      <c r="R7" s="54"/>
      <c r="S7" s="57"/>
      <c r="T7" s="57"/>
      <c r="U7" s="14" t="e">
        <v>#DIV/0!</v>
      </c>
      <c r="V7" s="58"/>
      <c r="W7" s="57"/>
      <c r="X7" s="57"/>
      <c r="Y7" s="59"/>
      <c r="Z7" s="12"/>
      <c r="AA7" s="13"/>
      <c r="AB7" s="13"/>
      <c r="AC7" s="14"/>
      <c r="AD7" s="12"/>
      <c r="AE7" s="13"/>
      <c r="AF7" s="13"/>
      <c r="AG7" s="14"/>
      <c r="AH7" s="12"/>
      <c r="AI7" s="13"/>
      <c r="AJ7" s="13"/>
      <c r="AK7" s="14"/>
      <c r="AL7" s="12"/>
      <c r="AM7" s="13"/>
      <c r="AN7" s="13"/>
      <c r="AO7" s="14"/>
    </row>
    <row r="8" spans="1:41" ht="13.5">
      <c r="A8" s="4" t="s">
        <v>2</v>
      </c>
      <c r="B8" s="12">
        <v>1403</v>
      </c>
      <c r="C8" s="13">
        <v>1184</v>
      </c>
      <c r="D8" s="13">
        <v>555</v>
      </c>
      <c r="E8" s="14">
        <f t="shared" si="0"/>
        <v>4.6875</v>
      </c>
      <c r="F8" s="54">
        <v>496</v>
      </c>
      <c r="G8" s="25"/>
      <c r="H8" s="25"/>
      <c r="I8" s="14" t="e">
        <f t="shared" si="1"/>
        <v>#DIV/0!</v>
      </c>
      <c r="J8" s="55">
        <v>3165</v>
      </c>
      <c r="K8" s="56"/>
      <c r="L8" s="56"/>
      <c r="M8" s="14" t="e">
        <v>#DIV/0!</v>
      </c>
      <c r="N8" s="12"/>
      <c r="O8" s="57"/>
      <c r="P8" s="57"/>
      <c r="Q8" s="14" t="e">
        <v>#DIV/0!</v>
      </c>
      <c r="R8" s="54">
        <v>195</v>
      </c>
      <c r="S8" s="57"/>
      <c r="T8" s="57"/>
      <c r="U8" s="14" t="e">
        <v>#DIV/0!</v>
      </c>
      <c r="V8" s="58"/>
      <c r="W8" s="57"/>
      <c r="X8" s="57"/>
      <c r="Y8" s="59"/>
      <c r="Z8" s="12">
        <v>123</v>
      </c>
      <c r="AA8" s="13"/>
      <c r="AB8" s="13"/>
      <c r="AC8" s="14" t="e">
        <v>#DIV/0!</v>
      </c>
      <c r="AD8" s="12"/>
      <c r="AE8" s="13"/>
      <c r="AF8" s="13"/>
      <c r="AG8" s="14" t="e">
        <v>#DIV/0!</v>
      </c>
      <c r="AH8" s="12"/>
      <c r="AI8" s="13"/>
      <c r="AJ8" s="13"/>
      <c r="AK8" s="14" t="e">
        <v>#DIV/0!</v>
      </c>
      <c r="AL8" s="12"/>
      <c r="AM8" s="13"/>
      <c r="AN8" s="13"/>
      <c r="AO8" s="14" t="e">
        <v>#DIV/0!</v>
      </c>
    </row>
    <row r="9" spans="1:41" ht="13.5">
      <c r="A9" s="4" t="s">
        <v>28</v>
      </c>
      <c r="B9" s="12">
        <v>374</v>
      </c>
      <c r="C9" s="13">
        <v>374</v>
      </c>
      <c r="D9" s="57">
        <v>112</v>
      </c>
      <c r="E9" s="14">
        <f t="shared" si="0"/>
        <v>2.994652406417112</v>
      </c>
      <c r="F9" s="54"/>
      <c r="G9" s="25"/>
      <c r="H9" s="25"/>
      <c r="I9" s="14" t="e">
        <f t="shared" si="1"/>
        <v>#DIV/0!</v>
      </c>
      <c r="J9" s="55">
        <v>8711</v>
      </c>
      <c r="K9" s="56"/>
      <c r="L9" s="56"/>
      <c r="M9" s="14" t="e">
        <v>#DIV/0!</v>
      </c>
      <c r="N9" s="12"/>
      <c r="O9" s="57"/>
      <c r="P9" s="57"/>
      <c r="Q9" s="14"/>
      <c r="R9" s="54"/>
      <c r="S9" s="57"/>
      <c r="T9" s="57"/>
      <c r="U9" s="14" t="e">
        <v>#DIV/0!</v>
      </c>
      <c r="V9" s="58"/>
      <c r="W9" s="57"/>
      <c r="X9" s="57"/>
      <c r="Y9" s="59"/>
      <c r="Z9" s="12"/>
      <c r="AA9" s="13"/>
      <c r="AB9" s="13"/>
      <c r="AC9" s="14" t="e">
        <v>#DIV/0!</v>
      </c>
      <c r="AD9" s="12"/>
      <c r="AE9" s="13"/>
      <c r="AF9" s="13"/>
      <c r="AG9" s="14" t="e">
        <v>#DIV/0!</v>
      </c>
      <c r="AH9" s="12"/>
      <c r="AI9" s="13"/>
      <c r="AJ9" s="13"/>
      <c r="AK9" s="14" t="e">
        <v>#DIV/0!</v>
      </c>
      <c r="AL9" s="12"/>
      <c r="AM9" s="13"/>
      <c r="AN9" s="13"/>
      <c r="AO9" s="14" t="e">
        <v>#DIV/0!</v>
      </c>
    </row>
    <row r="10" spans="1:41" ht="13.5">
      <c r="A10" s="4" t="s">
        <v>3</v>
      </c>
      <c r="B10" s="12">
        <v>392</v>
      </c>
      <c r="C10" s="13">
        <v>333</v>
      </c>
      <c r="D10" s="13">
        <v>288</v>
      </c>
      <c r="E10" s="14">
        <f t="shared" si="0"/>
        <v>8.64864864864865</v>
      </c>
      <c r="F10" s="54"/>
      <c r="G10" s="25"/>
      <c r="H10" s="25"/>
      <c r="I10" s="14" t="e">
        <f t="shared" si="1"/>
        <v>#DIV/0!</v>
      </c>
      <c r="J10" s="55">
        <v>5631</v>
      </c>
      <c r="K10" s="56"/>
      <c r="L10" s="56"/>
      <c r="M10" s="14" t="e">
        <v>#DIV/0!</v>
      </c>
      <c r="N10" s="12"/>
      <c r="O10" s="57"/>
      <c r="P10" s="57"/>
      <c r="Q10" s="14" t="e">
        <v>#DIV/0!</v>
      </c>
      <c r="R10" s="54"/>
      <c r="S10" s="57"/>
      <c r="T10" s="57"/>
      <c r="U10" s="14" t="e">
        <v>#DIV/0!</v>
      </c>
      <c r="V10" s="58">
        <v>585</v>
      </c>
      <c r="W10" s="57"/>
      <c r="X10" s="57"/>
      <c r="Y10" s="59" t="e">
        <v>#DIV/0!</v>
      </c>
      <c r="Z10" s="12"/>
      <c r="AA10" s="13"/>
      <c r="AB10" s="13"/>
      <c r="AC10" s="14" t="e">
        <v>#DIV/0!</v>
      </c>
      <c r="AD10" s="12"/>
      <c r="AE10" s="13"/>
      <c r="AF10" s="13"/>
      <c r="AG10" s="14" t="e">
        <v>#DIV/0!</v>
      </c>
      <c r="AH10" s="12"/>
      <c r="AI10" s="13"/>
      <c r="AJ10" s="13"/>
      <c r="AK10" s="14" t="e">
        <v>#DIV/0!</v>
      </c>
      <c r="AL10" s="12"/>
      <c r="AM10" s="13"/>
      <c r="AN10" s="13"/>
      <c r="AO10" s="14" t="e">
        <v>#DIV/0!</v>
      </c>
    </row>
    <row r="11" spans="1:41" ht="13.5">
      <c r="A11" s="4" t="s">
        <v>4</v>
      </c>
      <c r="B11" s="12">
        <v>15</v>
      </c>
      <c r="C11" s="13">
        <v>15</v>
      </c>
      <c r="D11" s="57">
        <v>10.2</v>
      </c>
      <c r="E11" s="14">
        <f t="shared" si="0"/>
        <v>6.799999999999999</v>
      </c>
      <c r="F11" s="54">
        <v>2593</v>
      </c>
      <c r="G11" s="25"/>
      <c r="H11" s="25"/>
      <c r="I11" s="14" t="e">
        <f t="shared" si="1"/>
        <v>#DIV/0!</v>
      </c>
      <c r="J11" s="55">
        <v>16326</v>
      </c>
      <c r="K11" s="56"/>
      <c r="L11" s="56"/>
      <c r="M11" s="14" t="e">
        <v>#DIV/0!</v>
      </c>
      <c r="N11" s="12">
        <v>879</v>
      </c>
      <c r="O11" s="57"/>
      <c r="P11" s="57"/>
      <c r="Q11" s="14" t="e">
        <v>#DIV/0!</v>
      </c>
      <c r="R11" s="54">
        <v>190</v>
      </c>
      <c r="S11" s="57"/>
      <c r="T11" s="57"/>
      <c r="U11" s="14" t="e">
        <v>#DIV/0!</v>
      </c>
      <c r="V11" s="58"/>
      <c r="W11" s="57"/>
      <c r="X11" s="57"/>
      <c r="Y11" s="59"/>
      <c r="Z11" s="12">
        <v>158</v>
      </c>
      <c r="AA11" s="13"/>
      <c r="AB11" s="13"/>
      <c r="AC11" s="14" t="e">
        <v>#DIV/0!</v>
      </c>
      <c r="AD11" s="12">
        <v>591</v>
      </c>
      <c r="AE11" s="13"/>
      <c r="AF11" s="13"/>
      <c r="AG11" s="14" t="e">
        <v>#DIV/0!</v>
      </c>
      <c r="AH11" s="12"/>
      <c r="AI11" s="13"/>
      <c r="AJ11" s="13"/>
      <c r="AK11" s="14" t="e">
        <v>#DIV/0!</v>
      </c>
      <c r="AL11" s="12"/>
      <c r="AM11" s="13"/>
      <c r="AN11" s="13"/>
      <c r="AO11" s="14" t="e">
        <v>#DIV/0!</v>
      </c>
    </row>
    <row r="12" spans="1:41" ht="13.5">
      <c r="A12" s="4" t="s">
        <v>5</v>
      </c>
      <c r="B12" s="12"/>
      <c r="C12" s="13"/>
      <c r="D12" s="13"/>
      <c r="E12" s="14" t="e">
        <f t="shared" si="0"/>
        <v>#DIV/0!</v>
      </c>
      <c r="F12" s="54"/>
      <c r="G12" s="25"/>
      <c r="H12" s="25"/>
      <c r="I12" s="14" t="e">
        <f t="shared" si="1"/>
        <v>#DIV/0!</v>
      </c>
      <c r="J12" s="55">
        <v>4985</v>
      </c>
      <c r="K12" s="56"/>
      <c r="L12" s="56"/>
      <c r="M12" s="14" t="e">
        <v>#DIV/0!</v>
      </c>
      <c r="N12" s="12"/>
      <c r="O12" s="57"/>
      <c r="P12" s="57"/>
      <c r="Q12" s="14"/>
      <c r="R12" s="54">
        <v>10</v>
      </c>
      <c r="S12" s="57"/>
      <c r="T12" s="57"/>
      <c r="U12" s="14"/>
      <c r="V12" s="58"/>
      <c r="W12" s="57"/>
      <c r="X12" s="57"/>
      <c r="Y12" s="59"/>
      <c r="Z12" s="12">
        <v>11</v>
      </c>
      <c r="AA12" s="13"/>
      <c r="AB12" s="13"/>
      <c r="AC12" s="14" t="e">
        <v>#DIV/0!</v>
      </c>
      <c r="AD12" s="12"/>
      <c r="AE12" s="13"/>
      <c r="AF12" s="13"/>
      <c r="AG12" s="14" t="e">
        <v>#DIV/0!</v>
      </c>
      <c r="AH12" s="12"/>
      <c r="AI12" s="13"/>
      <c r="AJ12" s="13"/>
      <c r="AK12" s="14" t="e">
        <v>#DIV/0!</v>
      </c>
      <c r="AL12" s="12"/>
      <c r="AM12" s="13"/>
      <c r="AN12" s="13"/>
      <c r="AO12" s="14" t="e">
        <v>#DIV/0!</v>
      </c>
    </row>
    <row r="13" spans="1:41" ht="13.5">
      <c r="A13" s="4" t="s">
        <v>6</v>
      </c>
      <c r="B13" s="12"/>
      <c r="C13" s="13"/>
      <c r="D13" s="13"/>
      <c r="E13" s="14" t="e">
        <f t="shared" si="0"/>
        <v>#DIV/0!</v>
      </c>
      <c r="F13" s="54">
        <v>2610</v>
      </c>
      <c r="G13" s="25"/>
      <c r="H13" s="25"/>
      <c r="I13" s="14" t="e">
        <f t="shared" si="1"/>
        <v>#DIV/0!</v>
      </c>
      <c r="J13" s="55">
        <v>8364</v>
      </c>
      <c r="K13" s="56"/>
      <c r="L13" s="56"/>
      <c r="M13" s="14" t="e">
        <v>#DIV/0!</v>
      </c>
      <c r="N13" s="12"/>
      <c r="O13" s="57"/>
      <c r="P13" s="57"/>
      <c r="Q13" s="14" t="e">
        <v>#DIV/0!</v>
      </c>
      <c r="R13" s="54"/>
      <c r="S13" s="57"/>
      <c r="T13" s="57"/>
      <c r="U13" s="14" t="e">
        <v>#DIV/0!</v>
      </c>
      <c r="V13" s="58"/>
      <c r="W13" s="57"/>
      <c r="X13" s="57"/>
      <c r="Y13" s="59"/>
      <c r="Z13" s="12"/>
      <c r="AA13" s="13"/>
      <c r="AB13" s="13"/>
      <c r="AC13" s="14" t="e">
        <v>#DIV/0!</v>
      </c>
      <c r="AD13" s="12"/>
      <c r="AE13" s="13"/>
      <c r="AF13" s="13"/>
      <c r="AG13" s="14" t="e">
        <v>#DIV/0!</v>
      </c>
      <c r="AH13" s="12"/>
      <c r="AI13" s="13"/>
      <c r="AJ13" s="13"/>
      <c r="AK13" s="14" t="e">
        <v>#DIV/0!</v>
      </c>
      <c r="AL13" s="12"/>
      <c r="AM13" s="13"/>
      <c r="AN13" s="13"/>
      <c r="AO13" s="14" t="e">
        <v>#DIV/0!</v>
      </c>
    </row>
    <row r="14" spans="1:41" ht="13.5">
      <c r="A14" s="4" t="s">
        <v>7</v>
      </c>
      <c r="B14" s="12">
        <v>597</v>
      </c>
      <c r="C14" s="13">
        <v>597</v>
      </c>
      <c r="D14" s="13">
        <v>965</v>
      </c>
      <c r="E14" s="14">
        <f t="shared" si="0"/>
        <v>16.164154103852596</v>
      </c>
      <c r="F14" s="54"/>
      <c r="G14" s="25"/>
      <c r="H14" s="25"/>
      <c r="I14" s="14" t="e">
        <f t="shared" si="1"/>
        <v>#DIV/0!</v>
      </c>
      <c r="J14" s="55">
        <v>10252</v>
      </c>
      <c r="K14" s="56"/>
      <c r="L14" s="56"/>
      <c r="M14" s="14" t="e">
        <v>#DIV/0!</v>
      </c>
      <c r="N14" s="12"/>
      <c r="O14" s="57"/>
      <c r="P14" s="57"/>
      <c r="Q14" s="14" t="e">
        <v>#DIV/0!</v>
      </c>
      <c r="R14" s="54"/>
      <c r="S14" s="57"/>
      <c r="T14" s="57"/>
      <c r="U14" s="14" t="e">
        <v>#DIV/0!</v>
      </c>
      <c r="V14" s="58"/>
      <c r="W14" s="57"/>
      <c r="X14" s="57"/>
      <c r="Y14" s="59"/>
      <c r="Z14" s="12"/>
      <c r="AA14" s="13"/>
      <c r="AB14" s="13"/>
      <c r="AC14" s="14" t="e">
        <v>#DIV/0!</v>
      </c>
      <c r="AD14" s="12"/>
      <c r="AE14" s="13"/>
      <c r="AF14" s="13"/>
      <c r="AG14" s="14" t="e">
        <v>#DIV/0!</v>
      </c>
      <c r="AH14" s="12"/>
      <c r="AI14" s="13"/>
      <c r="AJ14" s="13"/>
      <c r="AK14" s="14" t="e">
        <v>#DIV/0!</v>
      </c>
      <c r="AL14" s="12"/>
      <c r="AM14" s="13"/>
      <c r="AN14" s="13"/>
      <c r="AO14" s="14" t="e">
        <v>#DIV/0!</v>
      </c>
    </row>
    <row r="15" spans="1:41" ht="13.5">
      <c r="A15" s="4" t="s">
        <v>8</v>
      </c>
      <c r="B15" s="12"/>
      <c r="C15" s="13"/>
      <c r="D15" s="13"/>
      <c r="E15" s="14" t="e">
        <f t="shared" si="0"/>
        <v>#DIV/0!</v>
      </c>
      <c r="F15" s="54"/>
      <c r="G15" s="25"/>
      <c r="H15" s="25"/>
      <c r="I15" s="14" t="e">
        <f t="shared" si="1"/>
        <v>#DIV/0!</v>
      </c>
      <c r="J15" s="55">
        <v>6294</v>
      </c>
      <c r="K15" s="56"/>
      <c r="L15" s="56"/>
      <c r="M15" s="14" t="e">
        <v>#DIV/0!</v>
      </c>
      <c r="N15" s="12"/>
      <c r="O15" s="57"/>
      <c r="P15" s="57"/>
      <c r="Q15" s="14"/>
      <c r="R15" s="54"/>
      <c r="S15" s="57"/>
      <c r="T15" s="57"/>
      <c r="U15" s="14"/>
      <c r="V15" s="58"/>
      <c r="W15" s="57"/>
      <c r="X15" s="57"/>
      <c r="Y15" s="59"/>
      <c r="Z15" s="12"/>
      <c r="AA15" s="13"/>
      <c r="AB15" s="13"/>
      <c r="AC15" s="14" t="e">
        <v>#DIV/0!</v>
      </c>
      <c r="AD15" s="12"/>
      <c r="AE15" s="13"/>
      <c r="AF15" s="13"/>
      <c r="AG15" s="14" t="e">
        <v>#DIV/0!</v>
      </c>
      <c r="AH15" s="12"/>
      <c r="AI15" s="13"/>
      <c r="AJ15" s="13"/>
      <c r="AK15" s="14" t="e">
        <v>#DIV/0!</v>
      </c>
      <c r="AL15" s="12"/>
      <c r="AM15" s="13"/>
      <c r="AN15" s="13"/>
      <c r="AO15" s="14" t="e">
        <v>#DIV/0!</v>
      </c>
    </row>
    <row r="16" spans="1:41" ht="13.5">
      <c r="A16" s="4" t="s">
        <v>18</v>
      </c>
      <c r="B16" s="12">
        <v>802</v>
      </c>
      <c r="C16" s="13">
        <v>802</v>
      </c>
      <c r="D16" s="13">
        <v>524</v>
      </c>
      <c r="E16" s="14">
        <f t="shared" si="0"/>
        <v>6.533665835411472</v>
      </c>
      <c r="F16" s="54"/>
      <c r="G16" s="25"/>
      <c r="H16" s="25"/>
      <c r="I16" s="14" t="e">
        <f t="shared" si="1"/>
        <v>#DIV/0!</v>
      </c>
      <c r="J16" s="55">
        <v>12116</v>
      </c>
      <c r="K16" s="56"/>
      <c r="L16" s="56"/>
      <c r="M16" s="14" t="e">
        <v>#DIV/0!</v>
      </c>
      <c r="N16" s="12"/>
      <c r="O16" s="57"/>
      <c r="P16" s="57"/>
      <c r="Q16" s="14"/>
      <c r="R16" s="54"/>
      <c r="S16" s="57"/>
      <c r="T16" s="57"/>
      <c r="U16" s="14"/>
      <c r="V16" s="58"/>
      <c r="W16" s="57"/>
      <c r="X16" s="57"/>
      <c r="Y16" s="59"/>
      <c r="Z16" s="12"/>
      <c r="AA16" s="13"/>
      <c r="AB16" s="13"/>
      <c r="AC16" s="14"/>
      <c r="AD16" s="82">
        <v>25</v>
      </c>
      <c r="AE16" s="13"/>
      <c r="AF16" s="13"/>
      <c r="AG16" s="14"/>
      <c r="AH16" s="82"/>
      <c r="AI16" s="13"/>
      <c r="AJ16" s="13"/>
      <c r="AK16" s="14"/>
      <c r="AL16" s="82"/>
      <c r="AM16" s="13"/>
      <c r="AN16" s="13"/>
      <c r="AO16" s="14"/>
    </row>
    <row r="17" spans="1:41" ht="13.5">
      <c r="A17" s="4" t="s">
        <v>9</v>
      </c>
      <c r="B17" s="12"/>
      <c r="C17" s="13"/>
      <c r="D17" s="13"/>
      <c r="E17" s="14" t="e">
        <f t="shared" si="0"/>
        <v>#DIV/0!</v>
      </c>
      <c r="F17" s="54"/>
      <c r="G17" s="25"/>
      <c r="H17" s="25"/>
      <c r="I17" s="14" t="e">
        <f t="shared" si="1"/>
        <v>#DIV/0!</v>
      </c>
      <c r="J17" s="55">
        <v>3840</v>
      </c>
      <c r="K17" s="56"/>
      <c r="L17" s="56"/>
      <c r="M17" s="14" t="e">
        <v>#DIV/0!</v>
      </c>
      <c r="N17" s="12"/>
      <c r="O17" s="57"/>
      <c r="P17" s="57"/>
      <c r="Q17" s="14" t="e">
        <v>#DIV/0!</v>
      </c>
      <c r="R17" s="54">
        <v>3</v>
      </c>
      <c r="S17" s="57"/>
      <c r="T17" s="57"/>
      <c r="U17" s="14" t="e">
        <v>#DIV/0!</v>
      </c>
      <c r="V17" s="58"/>
      <c r="W17" s="57"/>
      <c r="X17" s="57"/>
      <c r="Y17" s="59"/>
      <c r="Z17" s="12">
        <v>8</v>
      </c>
      <c r="AA17" s="13"/>
      <c r="AB17" s="13"/>
      <c r="AC17" s="14" t="e">
        <v>#DIV/0!</v>
      </c>
      <c r="AD17" s="12"/>
      <c r="AE17" s="13"/>
      <c r="AF17" s="13"/>
      <c r="AG17" s="14" t="e">
        <v>#DIV/0!</v>
      </c>
      <c r="AH17" s="12">
        <v>22</v>
      </c>
      <c r="AI17" s="13"/>
      <c r="AJ17" s="13"/>
      <c r="AK17" s="14" t="e">
        <v>#DIV/0!</v>
      </c>
      <c r="AL17" s="12"/>
      <c r="AM17" s="13"/>
      <c r="AN17" s="13"/>
      <c r="AO17" s="14" t="e">
        <v>#DIV/0!</v>
      </c>
    </row>
    <row r="18" spans="1:41" ht="13.5">
      <c r="A18" s="4" t="s">
        <v>10</v>
      </c>
      <c r="B18" s="12">
        <v>200</v>
      </c>
      <c r="C18" s="13">
        <v>200</v>
      </c>
      <c r="D18" s="13">
        <v>100</v>
      </c>
      <c r="E18" s="14">
        <f t="shared" si="0"/>
        <v>5</v>
      </c>
      <c r="F18" s="60"/>
      <c r="G18" s="25"/>
      <c r="H18" s="25"/>
      <c r="I18" s="14" t="e">
        <f t="shared" si="1"/>
        <v>#DIV/0!</v>
      </c>
      <c r="J18" s="55">
        <v>6067</v>
      </c>
      <c r="K18" s="56"/>
      <c r="L18" s="56"/>
      <c r="M18" s="14" t="e">
        <v>#DIV/0!</v>
      </c>
      <c r="N18" s="12"/>
      <c r="O18" s="57"/>
      <c r="P18" s="57"/>
      <c r="Q18" s="14" t="e">
        <v>#DIV/0!</v>
      </c>
      <c r="R18" s="54"/>
      <c r="S18" s="57"/>
      <c r="T18" s="57"/>
      <c r="U18" s="14"/>
      <c r="V18" s="58"/>
      <c r="W18" s="57"/>
      <c r="X18" s="57"/>
      <c r="Y18" s="59" t="e">
        <v>#DIV/0!</v>
      </c>
      <c r="Z18" s="12"/>
      <c r="AA18" s="13"/>
      <c r="AB18" s="13"/>
      <c r="AC18" s="14" t="e">
        <v>#DIV/0!</v>
      </c>
      <c r="AD18" s="12">
        <v>239</v>
      </c>
      <c r="AE18" s="13"/>
      <c r="AF18" s="13"/>
      <c r="AG18" s="14" t="e">
        <v>#DIV/0!</v>
      </c>
      <c r="AH18" s="82">
        <v>1156</v>
      </c>
      <c r="AI18" s="13"/>
      <c r="AJ18" s="13"/>
      <c r="AK18" s="14" t="e">
        <v>#DIV/0!</v>
      </c>
      <c r="AL18" s="12">
        <v>170</v>
      </c>
      <c r="AM18" s="13"/>
      <c r="AN18" s="13"/>
      <c r="AO18" s="14" t="e">
        <v>#DIV/0!</v>
      </c>
    </row>
    <row r="19" spans="1:41" ht="13.5">
      <c r="A19" s="4" t="s">
        <v>19</v>
      </c>
      <c r="B19" s="12"/>
      <c r="C19" s="13"/>
      <c r="D19" s="13"/>
      <c r="E19" s="14" t="e">
        <f t="shared" si="0"/>
        <v>#DIV/0!</v>
      </c>
      <c r="F19" s="54">
        <v>4508</v>
      </c>
      <c r="G19" s="25"/>
      <c r="H19" s="25"/>
      <c r="I19" s="14" t="e">
        <f t="shared" si="1"/>
        <v>#DIV/0!</v>
      </c>
      <c r="J19" s="55">
        <v>8214</v>
      </c>
      <c r="K19" s="56"/>
      <c r="L19" s="56"/>
      <c r="M19" s="14" t="e">
        <v>#DIV/0!</v>
      </c>
      <c r="N19" s="12">
        <v>2291</v>
      </c>
      <c r="O19" s="57"/>
      <c r="P19" s="57"/>
      <c r="Q19" s="14" t="e">
        <v>#DIV/0!</v>
      </c>
      <c r="R19" s="54">
        <v>129</v>
      </c>
      <c r="S19" s="57"/>
      <c r="T19" s="57"/>
      <c r="U19" s="14" t="e">
        <v>#DIV/0!</v>
      </c>
      <c r="V19" s="58">
        <v>10</v>
      </c>
      <c r="W19" s="57"/>
      <c r="X19" s="57"/>
      <c r="Y19" s="59"/>
      <c r="Z19" s="12">
        <v>305</v>
      </c>
      <c r="AA19" s="13"/>
      <c r="AB19" s="13"/>
      <c r="AC19" s="14" t="e">
        <v>#DIV/0!</v>
      </c>
      <c r="AD19" s="12">
        <v>30</v>
      </c>
      <c r="AE19" s="13"/>
      <c r="AF19" s="13"/>
      <c r="AG19" s="14" t="e">
        <v>#DIV/0!</v>
      </c>
      <c r="AH19" s="12"/>
      <c r="AI19" s="13"/>
      <c r="AJ19" s="13"/>
      <c r="AK19" s="14" t="e">
        <v>#DIV/0!</v>
      </c>
      <c r="AL19" s="12"/>
      <c r="AM19" s="13"/>
      <c r="AN19" s="13"/>
      <c r="AO19" s="14" t="e">
        <v>#DIV/0!</v>
      </c>
    </row>
    <row r="20" spans="1:41" ht="13.5">
      <c r="A20" s="4" t="s">
        <v>17</v>
      </c>
      <c r="B20" s="12"/>
      <c r="C20" s="13"/>
      <c r="D20" s="13"/>
      <c r="E20" s="14" t="e">
        <f t="shared" si="0"/>
        <v>#DIV/0!</v>
      </c>
      <c r="F20" s="54">
        <v>1338</v>
      </c>
      <c r="G20" s="25"/>
      <c r="H20" s="25"/>
      <c r="I20" s="14" t="e">
        <f t="shared" si="1"/>
        <v>#DIV/0!</v>
      </c>
      <c r="J20" s="55">
        <v>1928</v>
      </c>
      <c r="K20" s="56"/>
      <c r="L20" s="56"/>
      <c r="M20" s="14" t="e">
        <v>#DIV/0!</v>
      </c>
      <c r="N20" s="12"/>
      <c r="O20" s="57"/>
      <c r="P20" s="57"/>
      <c r="Q20" s="14" t="e">
        <v>#DIV/0!</v>
      </c>
      <c r="R20" s="54">
        <v>48</v>
      </c>
      <c r="S20" s="57"/>
      <c r="T20" s="57"/>
      <c r="U20" s="14" t="e">
        <v>#DIV/0!</v>
      </c>
      <c r="V20" s="58">
        <v>1120</v>
      </c>
      <c r="W20" s="57"/>
      <c r="X20" s="57"/>
      <c r="Y20" s="59" t="e">
        <v>#DIV/0!</v>
      </c>
      <c r="Z20" s="12">
        <v>160</v>
      </c>
      <c r="AA20" s="13"/>
      <c r="AB20" s="13"/>
      <c r="AC20" s="14" t="e">
        <v>#DIV/0!</v>
      </c>
      <c r="AD20" s="12"/>
      <c r="AE20" s="13"/>
      <c r="AF20" s="13"/>
      <c r="AG20" s="14" t="e">
        <v>#DIV/0!</v>
      </c>
      <c r="AH20" s="12"/>
      <c r="AI20" s="13"/>
      <c r="AJ20" s="13"/>
      <c r="AK20" s="14" t="e">
        <v>#DIV/0!</v>
      </c>
      <c r="AL20" s="12"/>
      <c r="AM20" s="13"/>
      <c r="AN20" s="13"/>
      <c r="AO20" s="14" t="e">
        <v>#DIV/0!</v>
      </c>
    </row>
    <row r="21" spans="1:41" ht="13.5">
      <c r="A21" s="4" t="s">
        <v>11</v>
      </c>
      <c r="B21" s="12"/>
      <c r="C21" s="13"/>
      <c r="D21" s="13"/>
      <c r="E21" s="14" t="e">
        <f t="shared" si="0"/>
        <v>#DIV/0!</v>
      </c>
      <c r="F21" s="54"/>
      <c r="G21" s="25"/>
      <c r="H21" s="25"/>
      <c r="I21" s="14" t="e">
        <f t="shared" si="1"/>
        <v>#DIV/0!</v>
      </c>
      <c r="J21" s="55">
        <v>1137</v>
      </c>
      <c r="K21" s="56"/>
      <c r="L21" s="56"/>
      <c r="M21" s="14" t="e">
        <v>#DIV/0!</v>
      </c>
      <c r="N21" s="12"/>
      <c r="O21" s="57"/>
      <c r="P21" s="57"/>
      <c r="Q21" s="14"/>
      <c r="R21" s="54">
        <v>6</v>
      </c>
      <c r="S21" s="57"/>
      <c r="T21" s="57"/>
      <c r="U21" s="14" t="e">
        <v>#DIV/0!</v>
      </c>
      <c r="V21" s="58"/>
      <c r="W21" s="57"/>
      <c r="X21" s="57"/>
      <c r="Y21" s="59"/>
      <c r="Z21" s="12">
        <v>13</v>
      </c>
      <c r="AA21" s="13"/>
      <c r="AB21" s="13"/>
      <c r="AC21" s="14" t="e">
        <v>#DIV/0!</v>
      </c>
      <c r="AD21" s="12"/>
      <c r="AE21" s="13"/>
      <c r="AF21" s="13"/>
      <c r="AG21" s="14" t="e">
        <v>#DIV/0!</v>
      </c>
      <c r="AH21" s="12"/>
      <c r="AI21" s="13"/>
      <c r="AJ21" s="13"/>
      <c r="AK21" s="14" t="e">
        <v>#DIV/0!</v>
      </c>
      <c r="AL21" s="12"/>
      <c r="AM21" s="13"/>
      <c r="AN21" s="13"/>
      <c r="AO21" s="14" t="e">
        <v>#DIV/0!</v>
      </c>
    </row>
    <row r="22" spans="1:41" ht="13.5">
      <c r="A22" s="4" t="s">
        <v>12</v>
      </c>
      <c r="B22" s="12"/>
      <c r="C22" s="13"/>
      <c r="D22" s="13"/>
      <c r="E22" s="14" t="e">
        <f t="shared" si="0"/>
        <v>#DIV/0!</v>
      </c>
      <c r="F22" s="54">
        <v>852</v>
      </c>
      <c r="G22" s="25"/>
      <c r="H22" s="25"/>
      <c r="I22" s="14" t="e">
        <f t="shared" si="1"/>
        <v>#DIV/0!</v>
      </c>
      <c r="J22" s="55">
        <v>3848</v>
      </c>
      <c r="K22" s="56"/>
      <c r="L22" s="56"/>
      <c r="M22" s="14" t="e">
        <v>#DIV/0!</v>
      </c>
      <c r="N22" s="12"/>
      <c r="O22" s="57"/>
      <c r="P22" s="57"/>
      <c r="Q22" s="14" t="e">
        <v>#DIV/0!</v>
      </c>
      <c r="R22" s="54">
        <v>52</v>
      </c>
      <c r="S22" s="57"/>
      <c r="T22" s="57"/>
      <c r="U22" s="14" t="e">
        <v>#DIV/0!</v>
      </c>
      <c r="V22" s="58">
        <v>2282</v>
      </c>
      <c r="W22" s="57"/>
      <c r="X22" s="57"/>
      <c r="Y22" s="59" t="e">
        <v>#DIV/0!</v>
      </c>
      <c r="Z22" s="12">
        <v>38</v>
      </c>
      <c r="AA22" s="13"/>
      <c r="AB22" s="13"/>
      <c r="AC22" s="14" t="e">
        <v>#DIV/0!</v>
      </c>
      <c r="AD22" s="12"/>
      <c r="AE22" s="13"/>
      <c r="AF22" s="13"/>
      <c r="AG22" s="14" t="e">
        <v>#DIV/0!</v>
      </c>
      <c r="AH22" s="82">
        <v>261</v>
      </c>
      <c r="AI22" s="13"/>
      <c r="AJ22" s="13"/>
      <c r="AK22" s="14" t="e">
        <v>#DIV/0!</v>
      </c>
      <c r="AL22" s="82">
        <v>14</v>
      </c>
      <c r="AM22" s="13"/>
      <c r="AN22" s="13"/>
      <c r="AO22" s="14" t="e">
        <v>#DIV/0!</v>
      </c>
    </row>
    <row r="23" spans="1:41" ht="13.5">
      <c r="A23" s="4" t="s">
        <v>16</v>
      </c>
      <c r="B23" s="12">
        <v>380</v>
      </c>
      <c r="C23" s="13">
        <v>380</v>
      </c>
      <c r="D23" s="13">
        <v>316</v>
      </c>
      <c r="E23" s="14">
        <f t="shared" si="0"/>
        <v>8.31578947368421</v>
      </c>
      <c r="F23" s="54">
        <v>750</v>
      </c>
      <c r="G23" s="25"/>
      <c r="H23" s="25"/>
      <c r="I23" s="14" t="e">
        <f t="shared" si="1"/>
        <v>#DIV/0!</v>
      </c>
      <c r="J23" s="55">
        <v>2641</v>
      </c>
      <c r="K23" s="56"/>
      <c r="L23" s="56"/>
      <c r="M23" s="14" t="e">
        <v>#DIV/0!</v>
      </c>
      <c r="N23" s="12"/>
      <c r="O23" s="57"/>
      <c r="P23" s="57"/>
      <c r="Q23" s="14"/>
      <c r="R23" s="54">
        <v>509</v>
      </c>
      <c r="S23" s="57"/>
      <c r="T23" s="57"/>
      <c r="U23" s="14" t="e">
        <v>#DIV/0!</v>
      </c>
      <c r="V23" s="58">
        <v>13857</v>
      </c>
      <c r="W23" s="57"/>
      <c r="X23" s="57"/>
      <c r="Y23" s="59" t="e">
        <v>#DIV/0!</v>
      </c>
      <c r="Z23" s="12">
        <v>1545</v>
      </c>
      <c r="AA23" s="13"/>
      <c r="AB23" s="13"/>
      <c r="AC23" s="14" t="e">
        <v>#DIV/0!</v>
      </c>
      <c r="AD23" s="12"/>
      <c r="AE23" s="13"/>
      <c r="AF23" s="13"/>
      <c r="AG23" s="14" t="e">
        <v>#DIV/0!</v>
      </c>
      <c r="AH23" s="12"/>
      <c r="AI23" s="13"/>
      <c r="AJ23" s="13"/>
      <c r="AK23" s="14" t="e">
        <v>#DIV/0!</v>
      </c>
      <c r="AL23" s="12">
        <v>40</v>
      </c>
      <c r="AM23" s="13"/>
      <c r="AN23" s="13"/>
      <c r="AO23" s="14" t="e">
        <v>#DIV/0!</v>
      </c>
    </row>
    <row r="24" spans="1:41" ht="13.5">
      <c r="A24" s="4" t="s">
        <v>13</v>
      </c>
      <c r="B24" s="12">
        <v>1500</v>
      </c>
      <c r="C24" s="13">
        <v>1500</v>
      </c>
      <c r="D24" s="13">
        <v>2013</v>
      </c>
      <c r="E24" s="14">
        <f t="shared" si="0"/>
        <v>13.420000000000002</v>
      </c>
      <c r="F24" s="54">
        <v>3129</v>
      </c>
      <c r="G24" s="25"/>
      <c r="H24" s="25"/>
      <c r="I24" s="14" t="e">
        <f t="shared" si="1"/>
        <v>#DIV/0!</v>
      </c>
      <c r="J24" s="55">
        <v>15246</v>
      </c>
      <c r="K24" s="56"/>
      <c r="L24" s="56"/>
      <c r="M24" s="14" t="e">
        <v>#DIV/0!</v>
      </c>
      <c r="N24" s="12">
        <v>4305</v>
      </c>
      <c r="O24" s="57"/>
      <c r="P24" s="57"/>
      <c r="Q24" s="14" t="e">
        <v>#DIV/0!</v>
      </c>
      <c r="R24" s="54">
        <v>2</v>
      </c>
      <c r="S24" s="57"/>
      <c r="T24" s="57"/>
      <c r="U24" s="14" t="e">
        <v>#DIV/0!</v>
      </c>
      <c r="V24" s="58">
        <v>2205</v>
      </c>
      <c r="W24" s="57"/>
      <c r="X24" s="57"/>
      <c r="Y24" s="59" t="e">
        <v>#DIV/0!</v>
      </c>
      <c r="Z24" s="12">
        <v>43</v>
      </c>
      <c r="AA24" s="13"/>
      <c r="AB24" s="13"/>
      <c r="AC24" s="14" t="e">
        <v>#DIV/0!</v>
      </c>
      <c r="AD24" s="12"/>
      <c r="AE24" s="13"/>
      <c r="AF24" s="13"/>
      <c r="AG24" s="14" t="e">
        <v>#DIV/0!</v>
      </c>
      <c r="AH24" s="12"/>
      <c r="AI24" s="13"/>
      <c r="AJ24" s="13"/>
      <c r="AK24" s="14" t="e">
        <v>#DIV/0!</v>
      </c>
      <c r="AL24" s="12"/>
      <c r="AM24" s="13"/>
      <c r="AN24" s="13"/>
      <c r="AO24" s="14" t="e">
        <v>#DIV/0!</v>
      </c>
    </row>
    <row r="25" spans="1:41" ht="14.25" thickBot="1">
      <c r="A25" s="5" t="s">
        <v>20</v>
      </c>
      <c r="B25" s="15"/>
      <c r="C25" s="16"/>
      <c r="D25" s="16"/>
      <c r="E25" s="14" t="e">
        <f t="shared" si="0"/>
        <v>#DIV/0!</v>
      </c>
      <c r="F25" s="61"/>
      <c r="G25" s="26"/>
      <c r="H25" s="26"/>
      <c r="I25" s="69" t="e">
        <f t="shared" si="1"/>
        <v>#DIV/0!</v>
      </c>
      <c r="J25" s="55">
        <v>327</v>
      </c>
      <c r="K25" s="62"/>
      <c r="L25" s="62"/>
      <c r="M25" s="63" t="e">
        <v>#DIV/0!</v>
      </c>
      <c r="N25" s="64"/>
      <c r="O25" s="65"/>
      <c r="P25" s="65"/>
      <c r="Q25" s="63" t="e">
        <v>#DIV/0!</v>
      </c>
      <c r="R25" s="54">
        <v>163</v>
      </c>
      <c r="S25" s="66"/>
      <c r="T25" s="66"/>
      <c r="U25" s="67" t="e">
        <v>#DIV/0!</v>
      </c>
      <c r="V25" s="58"/>
      <c r="W25" s="66"/>
      <c r="X25" s="66"/>
      <c r="Y25" s="68"/>
      <c r="Z25" s="15">
        <v>220</v>
      </c>
      <c r="AA25" s="16"/>
      <c r="AB25" s="16"/>
      <c r="AC25" s="69" t="e">
        <v>#DIV/0!</v>
      </c>
      <c r="AD25" s="15"/>
      <c r="AE25" s="16"/>
      <c r="AF25" s="16"/>
      <c r="AG25" s="69" t="e">
        <v>#DIV/0!</v>
      </c>
      <c r="AH25" s="15"/>
      <c r="AI25" s="16"/>
      <c r="AJ25" s="16"/>
      <c r="AK25" s="69" t="e">
        <v>#DIV/0!</v>
      </c>
      <c r="AL25" s="15"/>
      <c r="AM25" s="16"/>
      <c r="AN25" s="16"/>
      <c r="AO25" s="69" t="e">
        <v>#DIV/0!</v>
      </c>
    </row>
    <row r="26" spans="1:41" ht="15.75" thickBot="1">
      <c r="A26" s="20" t="s">
        <v>27</v>
      </c>
      <c r="B26" s="17">
        <f>SUM(B4:B25)</f>
        <v>6996</v>
      </c>
      <c r="C26" s="18">
        <f>SUM(C4:C25)</f>
        <v>5468</v>
      </c>
      <c r="D26" s="18">
        <f>SUM(D4:D25)</f>
        <v>4926.2</v>
      </c>
      <c r="E26" s="19">
        <f t="shared" si="0"/>
        <v>9.009144111192391</v>
      </c>
      <c r="F26" s="17">
        <f>SUM(F4:F25)</f>
        <v>16276</v>
      </c>
      <c r="G26" s="18">
        <f aca="true" t="shared" si="2" ref="G26:AO26">SUM(G4:G25)</f>
        <v>0</v>
      </c>
      <c r="H26" s="18">
        <f t="shared" si="2"/>
        <v>0</v>
      </c>
      <c r="I26" s="78" t="e">
        <f t="shared" si="1"/>
        <v>#DIV/0!</v>
      </c>
      <c r="J26" s="18">
        <f t="shared" si="2"/>
        <v>130624</v>
      </c>
      <c r="K26" s="18">
        <f t="shared" si="2"/>
        <v>0</v>
      </c>
      <c r="L26" s="18">
        <f t="shared" si="2"/>
        <v>0</v>
      </c>
      <c r="M26" s="18" t="e">
        <f t="shared" si="2"/>
        <v>#DIV/0!</v>
      </c>
      <c r="N26" s="18">
        <f t="shared" si="2"/>
        <v>7475</v>
      </c>
      <c r="O26" s="18">
        <f t="shared" si="2"/>
        <v>0</v>
      </c>
      <c r="P26" s="18">
        <f t="shared" si="2"/>
        <v>0</v>
      </c>
      <c r="Q26" s="18" t="e">
        <f t="shared" si="2"/>
        <v>#DIV/0!</v>
      </c>
      <c r="R26" s="18">
        <f t="shared" si="2"/>
        <v>1526</v>
      </c>
      <c r="S26" s="18">
        <f t="shared" si="2"/>
        <v>0</v>
      </c>
      <c r="T26" s="18">
        <f t="shared" si="2"/>
        <v>0</v>
      </c>
      <c r="U26" s="18" t="e">
        <f t="shared" si="2"/>
        <v>#DIV/0!</v>
      </c>
      <c r="V26" s="18">
        <f t="shared" si="2"/>
        <v>20059</v>
      </c>
      <c r="W26" s="18">
        <f t="shared" si="2"/>
        <v>0</v>
      </c>
      <c r="X26" s="18">
        <f t="shared" si="2"/>
        <v>0</v>
      </c>
      <c r="Y26" s="18" t="e">
        <f t="shared" si="2"/>
        <v>#DIV/0!</v>
      </c>
      <c r="Z26" s="18">
        <f t="shared" si="2"/>
        <v>2739</v>
      </c>
      <c r="AA26" s="18">
        <f t="shared" si="2"/>
        <v>0</v>
      </c>
      <c r="AB26" s="18">
        <f t="shared" si="2"/>
        <v>0</v>
      </c>
      <c r="AC26" s="18" t="e">
        <f t="shared" si="2"/>
        <v>#DIV/0!</v>
      </c>
      <c r="AD26" s="18">
        <f t="shared" si="2"/>
        <v>885</v>
      </c>
      <c r="AE26" s="18">
        <f t="shared" si="2"/>
        <v>0</v>
      </c>
      <c r="AF26" s="18">
        <f t="shared" si="2"/>
        <v>0</v>
      </c>
      <c r="AG26" s="18" t="e">
        <f t="shared" si="2"/>
        <v>#DIV/0!</v>
      </c>
      <c r="AH26" s="18">
        <f t="shared" si="2"/>
        <v>1439</v>
      </c>
      <c r="AI26" s="18">
        <f t="shared" si="2"/>
        <v>0</v>
      </c>
      <c r="AJ26" s="18">
        <f t="shared" si="2"/>
        <v>0</v>
      </c>
      <c r="AK26" s="18" t="e">
        <f t="shared" si="2"/>
        <v>#DIV/0!</v>
      </c>
      <c r="AL26" s="18">
        <f t="shared" si="2"/>
        <v>224</v>
      </c>
      <c r="AM26" s="18">
        <f t="shared" si="2"/>
        <v>0</v>
      </c>
      <c r="AN26" s="18">
        <f t="shared" si="2"/>
        <v>0</v>
      </c>
      <c r="AO26" s="18" t="e">
        <f t="shared" si="2"/>
        <v>#DIV/0!</v>
      </c>
    </row>
    <row r="27" spans="1:41" ht="14.25" thickBot="1">
      <c r="A27" s="6" t="s">
        <v>26</v>
      </c>
      <c r="B27" s="21">
        <v>1686</v>
      </c>
      <c r="C27" s="22">
        <v>1150</v>
      </c>
      <c r="D27" s="22">
        <v>1361</v>
      </c>
      <c r="E27" s="78">
        <f t="shared" si="0"/>
        <v>11.834782608695653</v>
      </c>
      <c r="F27" s="70">
        <v>9357</v>
      </c>
      <c r="G27" s="71">
        <v>16</v>
      </c>
      <c r="H27" s="72">
        <v>16</v>
      </c>
      <c r="I27" s="78">
        <f t="shared" si="1"/>
        <v>10</v>
      </c>
      <c r="J27" s="73"/>
      <c r="K27" s="74"/>
      <c r="L27" s="74"/>
      <c r="M27" s="42"/>
      <c r="N27" s="72"/>
      <c r="O27" s="71"/>
      <c r="P27" s="71"/>
      <c r="Q27" s="75"/>
      <c r="R27" s="76"/>
      <c r="S27" s="77"/>
      <c r="T27" s="77"/>
      <c r="U27" s="78"/>
      <c r="V27" s="76"/>
      <c r="W27" s="77"/>
      <c r="X27" s="77"/>
      <c r="Y27" s="79"/>
      <c r="Z27" s="80"/>
      <c r="AA27" s="81"/>
      <c r="AB27" s="81"/>
      <c r="AC27" s="78"/>
      <c r="AD27" s="80"/>
      <c r="AE27" s="81"/>
      <c r="AF27" s="81"/>
      <c r="AG27" s="78"/>
      <c r="AH27" s="80"/>
      <c r="AI27" s="81"/>
      <c r="AJ27" s="81"/>
      <c r="AK27" s="78"/>
      <c r="AL27" s="80"/>
      <c r="AM27" s="81"/>
      <c r="AN27" s="81"/>
      <c r="AO27" s="78"/>
    </row>
  </sheetData>
  <sheetProtection/>
  <mergeCells count="12">
    <mergeCell ref="A2:A3"/>
    <mergeCell ref="B2:E2"/>
    <mergeCell ref="F2:I2"/>
    <mergeCell ref="J2:M2"/>
    <mergeCell ref="N2:Q2"/>
    <mergeCell ref="AS2:AT2"/>
    <mergeCell ref="R2:U2"/>
    <mergeCell ref="V2:Y2"/>
    <mergeCell ref="Z2:AC2"/>
    <mergeCell ref="AD2:AG2"/>
    <mergeCell ref="AH2:AK2"/>
    <mergeCell ref="AL2:AO2"/>
  </mergeCells>
  <printOptions/>
  <pageMargins left="0.35433070866141736" right="0.7086614173228347" top="0.7480314960629921" bottom="0.7480314960629921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2012-07-30T06:27:19Z</cp:lastPrinted>
  <dcterms:created xsi:type="dcterms:W3CDTF">2010-05-11T04:54:26Z</dcterms:created>
  <dcterms:modified xsi:type="dcterms:W3CDTF">2012-07-30T09:59:51Z</dcterms:modified>
  <cp:category/>
  <cp:version/>
  <cp:contentType/>
  <cp:contentStatus/>
</cp:coreProperties>
</file>