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2"/>
  </bookViews>
  <sheets>
    <sheet name="сев 2017" sheetId="1" r:id="rId1"/>
    <sheet name="молоко" sheetId="2" r:id="rId2"/>
    <sheet name="полевые работы" sheetId="3" r:id="rId3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<sst xmlns="http://schemas.openxmlformats.org/spreadsheetml/2006/main" count="209" uniqueCount="96">
  <si>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</si>
  <si>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</si>
  <si>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</si>
  <si>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</si>
  <si>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</si>
  <si>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</si>
  <si>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</si>
  <si>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</si>
  <si>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</si>
  <si>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</si>
  <si>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</si>
  <si>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</si>
  <si>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</si>
  <si>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</si>
  <si>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</si>
  <si>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</si>
  <si>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</si>
  <si>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</si>
  <si>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</si>
  <si>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</si>
  <si>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</si>
  <si>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</si>
  <si>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</si>
  <si>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</si>
  <si>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</si>
  <si>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</si>
  <si>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</si>
  <si>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</si>
  <si>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</si>
  <si>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</si>
  <si>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</si>
  <si>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</si>
  <si>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</si>
  <si>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</si>
  <si>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</si>
  <si>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</si>
  <si>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</si>
  <si>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</si>
  <si>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</si>
  <si>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</si>
  <si>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</si>
  <si>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</si>
  <si>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</si>
  <si>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</si>
  <si>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</si>
  <si>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</si>
  <si>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</si>
  <si>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</si>
  <si>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</si>
  <si>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</si>
  <si>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</si>
  <si>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</si>
  <si>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</si>
  <si>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</si>
  <si>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</si>
  <si>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</si>
  <si>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</si>
  <si>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</si>
  <si>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</si>
  <si>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</si>
  <si>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</si>
  <si>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</si>
  <si>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</si>
  <si>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</si>
  <si>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</si>
  <si>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</si>
  <si>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</si>
  <si>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</si>
  <si>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</si>
  <si>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</si>
  <si>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</si>
  <si>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</si>
  <si>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</si>
  <si>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</si>
  <si>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</si>
  <si>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</si>
  <si>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</si>
  <si>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</si>
  <si>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</si>
  <si>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</si>
  <si>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</si>
  <si>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Многолетние травы (беспокров.)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</si>
  <si>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</si>
  <si>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</si>
  <si>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</si>
  <si>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</si>
  <si>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</si>
  <si>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</si>
  <si>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</si>
  <si>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</si>
  <si>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</si>
  <si>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</si>
  <si>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</si>
  <si>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</si>
  <si>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06.06</t>
  </si>
  <si>
    <t>07.06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</si>
</sst>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48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6" fillId="33" borderId="10" xfId="58" applyFont="1" applyFill="1" applyBorder="1" applyAlignment="1">
      <alignment horizontal="left" vertical="top" wrapText="1"/>
      <protection/>
    </xf>
    <xf numFmtId="3" fontId="6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6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6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2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72" fontId="14" fillId="0" borderId="40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43" xfId="59" applyFont="1" applyFill="1" applyBorder="1" applyAlignment="1" applyProtection="1">
      <alignment horizontal="center" vertical="center" wrapText="1"/>
      <protection locked="0"/>
    </xf>
    <xf numFmtId="0" fontId="10" fillId="0" borderId="43" xfId="59" applyFont="1" applyFill="1" applyBorder="1" applyAlignment="1" applyProtection="1">
      <alignment horizontal="center"/>
      <protection locked="0"/>
    </xf>
    <xf numFmtId="0" fontId="10" fillId="0" borderId="43" xfId="56" applyFont="1" applyFill="1" applyBorder="1" applyAlignment="1">
      <alignment horizontal="center" vertical="center"/>
      <protection/>
    </xf>
    <xf numFmtId="0" fontId="10" fillId="0" borderId="43" xfId="60" applyFont="1" applyFill="1" applyBorder="1" applyAlignment="1" applyProtection="1">
      <alignment horizontal="left" vertical="center"/>
      <protection locked="0"/>
    </xf>
    <xf numFmtId="0" fontId="11" fillId="0" borderId="43" xfId="59" applyFont="1" applyFill="1" applyBorder="1" applyAlignment="1" applyProtection="1">
      <alignment horizontal="center" vertical="center" wrapText="1"/>
      <protection locked="0"/>
    </xf>
    <xf numFmtId="0" fontId="11" fillId="0" borderId="43" xfId="59" applyFont="1" applyFill="1" applyBorder="1" applyAlignment="1" applyProtection="1">
      <alignment horizontal="center"/>
      <protection locked="0"/>
    </xf>
    <xf numFmtId="0" fontId="11" fillId="0" borderId="43" xfId="60" applyFont="1" applyFill="1" applyBorder="1" applyAlignment="1" applyProtection="1">
      <alignment horizontal="center"/>
      <protection locked="0"/>
    </xf>
    <xf numFmtId="0" fontId="11" fillId="0" borderId="43" xfId="56" applyFont="1" applyFill="1" applyBorder="1" applyAlignment="1">
      <alignment horizontal="center"/>
      <protection/>
    </xf>
    <xf numFmtId="0" fontId="11" fillId="0" borderId="43" xfId="59" applyFont="1" applyFill="1" applyBorder="1" applyAlignment="1" applyProtection="1">
      <alignment horizontal="center" vertical="center"/>
      <protection locked="0"/>
    </xf>
    <xf numFmtId="49" fontId="11" fillId="0" borderId="43" xfId="56" applyNumberFormat="1" applyFont="1" applyFill="1" applyBorder="1" applyAlignment="1">
      <alignment horizontal="center" vertical="center"/>
      <protection/>
    </xf>
    <xf numFmtId="0" fontId="11" fillId="0" borderId="43" xfId="59" applyFont="1" applyFill="1" applyBorder="1" applyAlignment="1" applyProtection="1">
      <alignment horizontal="center" vertical="center"/>
      <protection locked="0"/>
    </xf>
    <xf numFmtId="0" fontId="12" fillId="0" borderId="43" xfId="56" applyFont="1" applyFill="1" applyBorder="1" applyAlignment="1">
      <alignment vertical="top" wrapText="1"/>
      <protection/>
    </xf>
    <xf numFmtId="1" fontId="11" fillId="0" borderId="43" xfId="56" applyNumberFormat="1" applyFont="1" applyFill="1" applyBorder="1" applyAlignment="1">
      <alignment horizontal="center"/>
      <protection/>
    </xf>
    <xf numFmtId="172" fontId="11" fillId="0" borderId="43" xfId="56" applyNumberFormat="1" applyFont="1" applyFill="1" applyBorder="1" applyAlignment="1">
      <alignment horizontal="center"/>
      <protection/>
    </xf>
    <xf numFmtId="172" fontId="11" fillId="0" borderId="43" xfId="59" applyNumberFormat="1" applyFont="1" applyFill="1" applyBorder="1" applyAlignment="1" applyProtection="1">
      <alignment horizontal="center" vertical="center"/>
      <protection locked="0"/>
    </xf>
    <xf numFmtId="172" fontId="11" fillId="0" borderId="43" xfId="59" applyNumberFormat="1" applyFont="1" applyFill="1" applyBorder="1" applyAlignment="1" applyProtection="1">
      <alignment horizontal="center"/>
      <protection/>
    </xf>
    <xf numFmtId="172" fontId="11" fillId="0" borderId="43" xfId="59" applyNumberFormat="1" applyFont="1" applyFill="1" applyBorder="1" applyAlignment="1" applyProtection="1">
      <alignment horizontal="center"/>
      <protection locked="0"/>
    </xf>
    <xf numFmtId="0" fontId="11" fillId="0" borderId="43" xfId="56" applyFont="1" applyFill="1" applyBorder="1" applyAlignment="1">
      <alignment horizontal="center"/>
      <protection/>
    </xf>
    <xf numFmtId="0" fontId="13" fillId="0" borderId="43" xfId="56" applyFont="1" applyFill="1" applyBorder="1" applyAlignment="1">
      <alignment horizontal="center" vertical="top" wrapText="1"/>
      <protection/>
    </xf>
    <xf numFmtId="1" fontId="10" fillId="0" borderId="43" xfId="56" applyNumberFormat="1" applyFont="1" applyFill="1" applyBorder="1" applyAlignment="1">
      <alignment horizontal="center"/>
      <protection/>
    </xf>
    <xf numFmtId="172" fontId="10" fillId="0" borderId="43" xfId="56" applyNumberFormat="1" applyFont="1" applyFill="1" applyBorder="1" applyAlignment="1">
      <alignment horizontal="center"/>
      <protection/>
    </xf>
    <xf numFmtId="172" fontId="10" fillId="0" borderId="43" xfId="59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view="pageBreakPreview" zoomScale="115" zoomScaleSheetLayoutView="115" zoomScalePageLayoutView="0" workbookViewId="0" topLeftCell="A1">
      <pane xSplit="1" ySplit="5" topLeftCell="AX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27" sqref="AO27"/>
    </sheetView>
  </sheetViews>
  <sheetFormatPr defaultColWidth="9.125" defaultRowHeight="12.75"/>
  <cols>
    <col min="1" max="1" width="23.50390625" style="16" customWidth="1"/>
    <col min="2" max="2" width="9.875" style="16" customWidth="1"/>
    <col min="3" max="3" width="10.00390625" style="16" customWidth="1"/>
    <col min="4" max="4" width="6.875" style="16" customWidth="1"/>
    <col min="5" max="5" width="9.375" style="16" customWidth="1"/>
    <col min="6" max="6" width="11.50390625" style="16" customWidth="1"/>
    <col min="7" max="7" width="11.125" style="16" customWidth="1"/>
    <col min="8" max="8" width="7.125" style="16" customWidth="1"/>
    <col min="9" max="9" width="8.375" style="16" customWidth="1"/>
    <col min="10" max="10" width="9.50390625" style="16" customWidth="1"/>
    <col min="11" max="11" width="10.00390625" style="16" customWidth="1"/>
    <col min="12" max="12" width="9.625" style="16" customWidth="1"/>
    <col min="13" max="13" width="9.875" style="16" customWidth="1"/>
    <col min="14" max="14" width="8.375" style="16" customWidth="1"/>
    <col min="15" max="15" width="9.125" style="16" customWidth="1"/>
    <col min="16" max="16" width="7.50390625" style="16" customWidth="1"/>
    <col min="17" max="18" width="7.625" style="16" customWidth="1"/>
    <col min="19" max="20" width="7.375" style="16" customWidth="1"/>
    <col min="21" max="21" width="6.50390625" style="16" customWidth="1"/>
    <col min="22" max="22" width="8.375" style="16" customWidth="1"/>
    <col min="23" max="23" width="7.50390625" style="16" customWidth="1"/>
    <col min="24" max="24" width="6.375" style="16" customWidth="1"/>
    <col min="25" max="25" width="6.125" style="16" customWidth="1"/>
    <col min="26" max="26" width="6.50390625" style="16" customWidth="1"/>
    <col min="27" max="27" width="6.125" style="16" customWidth="1"/>
    <col min="28" max="29" width="5.50390625" style="16" customWidth="1"/>
    <col min="30" max="30" width="8.375" style="16" customWidth="1"/>
    <col min="31" max="31" width="8.50390625" style="16" customWidth="1"/>
    <col min="32" max="32" width="8.375" style="16" customWidth="1"/>
    <col min="33" max="33" width="8.50390625" style="16" customWidth="1"/>
    <col min="34" max="35" width="7.125" style="16" customWidth="1"/>
    <col min="36" max="37" width="6.00390625" style="16" customWidth="1"/>
    <col min="38" max="39" width="7.375" style="16" customWidth="1"/>
    <col min="40" max="41" width="5.50390625" style="16" customWidth="1"/>
    <col min="42" max="44" width="6.00390625" style="16" customWidth="1"/>
    <col min="45" max="45" width="6.125" style="16" customWidth="1"/>
    <col min="46" max="47" width="5.50390625" style="16" customWidth="1"/>
    <col min="48" max="48" width="6.375" style="16" customWidth="1"/>
    <col min="49" max="49" width="6.00390625" style="16" customWidth="1"/>
    <col min="50" max="50" width="6.125" style="16" customWidth="1"/>
    <col min="51" max="51" width="6.00390625" style="16" customWidth="1"/>
    <col min="52" max="55" width="7.125" style="16" customWidth="1"/>
    <col min="56" max="56" width="6.00390625" style="16" customWidth="1"/>
    <col min="57" max="57" width="5.50390625" style="16" customWidth="1"/>
    <col min="58" max="59" width="7.125" style="16" customWidth="1"/>
    <col min="60" max="60" width="6.50390625" style="16" customWidth="1"/>
    <col min="61" max="61" width="7.375" style="16" customWidth="1"/>
    <col min="62" max="62" width="4.625" style="16" customWidth="1"/>
    <col min="63" max="63" width="5.375" style="16" customWidth="1"/>
    <col min="64" max="64" width="5.625" style="16" hidden="1" customWidth="1"/>
    <col min="65" max="65" width="5.375" style="16" hidden="1" customWidth="1"/>
    <col min="66" max="67" width="6.50390625" style="16" customWidth="1"/>
    <col min="68" max="68" width="5.00390625" style="16" customWidth="1"/>
    <col min="69" max="69" width="8.50390625" style="16" customWidth="1"/>
    <col min="70" max="70" width="3.625" style="16" customWidth="1"/>
    <col min="71" max="71" width="4.50390625" style="16" customWidth="1"/>
    <col min="72" max="72" width="6.875" style="16" customWidth="1"/>
    <col min="73" max="73" width="25.375" style="16" customWidth="1"/>
    <col min="74" max="16384" width="9.125" style="16" customWidth="1"/>
  </cols>
  <sheetData>
    <row r="1" spans="1:65" ht="18">
      <c r="A1" s="13"/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34">
        <v>42893</v>
      </c>
      <c r="M2" s="35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40"/>
      <c r="BG2" s="40"/>
      <c r="BH2" s="15"/>
      <c r="BI2" s="15"/>
      <c r="BJ2" s="15"/>
      <c r="BK2" s="15"/>
      <c r="BL2" s="15"/>
      <c r="BM2" s="15"/>
    </row>
    <row r="3" spans="1:65" ht="19.5" customHeight="1">
      <c r="A3" s="37" t="s">
        <v>24</v>
      </c>
      <c r="B3" s="37" t="s">
        <v>25</v>
      </c>
      <c r="C3" s="37"/>
      <c r="D3" s="37"/>
      <c r="E3" s="37"/>
      <c r="F3" s="31" t="s">
        <v>26</v>
      </c>
      <c r="G3" s="32"/>
      <c r="H3" s="32"/>
      <c r="I3" s="32"/>
      <c r="J3" s="32"/>
      <c r="K3" s="32"/>
      <c r="L3" s="32"/>
      <c r="M3" s="32"/>
      <c r="N3" s="32"/>
      <c r="O3" s="32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  <c r="AC3" s="22"/>
      <c r="AD3" s="31" t="s">
        <v>27</v>
      </c>
      <c r="AE3" s="39"/>
      <c r="AF3" s="39"/>
      <c r="AG3" s="39"/>
      <c r="AH3" s="39"/>
      <c r="AI3" s="39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7" t="s">
        <v>28</v>
      </c>
      <c r="AW3" s="37"/>
      <c r="AX3" s="37" t="s">
        <v>29</v>
      </c>
      <c r="AY3" s="37"/>
      <c r="AZ3" s="37" t="s">
        <v>30</v>
      </c>
      <c r="BA3" s="37"/>
      <c r="BB3" s="41"/>
      <c r="BC3" s="41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45.75" customHeight="1">
      <c r="A4" s="37"/>
      <c r="B4" s="37"/>
      <c r="C4" s="37"/>
      <c r="D4" s="37"/>
      <c r="E4" s="37"/>
      <c r="F4" s="37" t="s">
        <v>31</v>
      </c>
      <c r="G4" s="37"/>
      <c r="H4" s="37"/>
      <c r="I4" s="37"/>
      <c r="J4" s="38" t="s">
        <v>32</v>
      </c>
      <c r="K4" s="38"/>
      <c r="L4" s="38" t="s">
        <v>33</v>
      </c>
      <c r="M4" s="38"/>
      <c r="N4" s="36" t="s">
        <v>34</v>
      </c>
      <c r="O4" s="36"/>
      <c r="P4" s="36" t="s">
        <v>35</v>
      </c>
      <c r="Q4" s="36"/>
      <c r="R4" s="36" t="s">
        <v>36</v>
      </c>
      <c r="S4" s="36"/>
      <c r="T4" s="36" t="s">
        <v>37</v>
      </c>
      <c r="U4" s="36"/>
      <c r="V4" s="36" t="s">
        <v>38</v>
      </c>
      <c r="W4" s="36"/>
      <c r="X4" s="36" t="s">
        <v>39</v>
      </c>
      <c r="Y4" s="36"/>
      <c r="Z4" s="36" t="s">
        <v>59</v>
      </c>
      <c r="AA4" s="36"/>
      <c r="AB4" s="36" t="s">
        <v>57</v>
      </c>
      <c r="AC4" s="36"/>
      <c r="AD4" s="37" t="s">
        <v>31</v>
      </c>
      <c r="AE4" s="37"/>
      <c r="AF4" s="38" t="s">
        <v>40</v>
      </c>
      <c r="AG4" s="38"/>
      <c r="AH4" s="38" t="s">
        <v>41</v>
      </c>
      <c r="AI4" s="38"/>
      <c r="AJ4" s="38" t="s">
        <v>42</v>
      </c>
      <c r="AK4" s="38"/>
      <c r="AL4" s="38" t="s">
        <v>43</v>
      </c>
      <c r="AM4" s="38"/>
      <c r="AN4" s="38" t="s">
        <v>44</v>
      </c>
      <c r="AO4" s="38"/>
      <c r="AP4" s="38" t="s">
        <v>45</v>
      </c>
      <c r="AQ4" s="38"/>
      <c r="AR4" s="38" t="s">
        <v>46</v>
      </c>
      <c r="AS4" s="38"/>
      <c r="AT4" s="38" t="s">
        <v>47</v>
      </c>
      <c r="AU4" s="38"/>
      <c r="AV4" s="37"/>
      <c r="AW4" s="37"/>
      <c r="AX4" s="37"/>
      <c r="AY4" s="37"/>
      <c r="AZ4" s="37" t="s">
        <v>48</v>
      </c>
      <c r="BA4" s="37"/>
      <c r="BB4" s="38" t="s">
        <v>49</v>
      </c>
      <c r="BC4" s="38"/>
      <c r="BD4" s="38" t="s">
        <v>50</v>
      </c>
      <c r="BE4" s="38"/>
      <c r="BF4" s="38" t="s">
        <v>51</v>
      </c>
      <c r="BG4" s="38"/>
      <c r="BH4" s="38" t="s">
        <v>81</v>
      </c>
      <c r="BI4" s="38"/>
      <c r="BJ4" s="38" t="s">
        <v>52</v>
      </c>
      <c r="BK4" s="38"/>
      <c r="BL4" s="38" t="s">
        <v>58</v>
      </c>
      <c r="BM4" s="38"/>
    </row>
    <row r="5" spans="1:65" ht="31.5" customHeight="1">
      <c r="A5" s="37"/>
      <c r="B5" s="23" t="s">
        <v>53</v>
      </c>
      <c r="C5" s="23" t="s">
        <v>54</v>
      </c>
      <c r="D5" s="23" t="s">
        <v>21</v>
      </c>
      <c r="E5" s="23" t="s">
        <v>0</v>
      </c>
      <c r="F5" s="23" t="s">
        <v>53</v>
      </c>
      <c r="G5" s="23" t="s">
        <v>54</v>
      </c>
      <c r="H5" s="23" t="s">
        <v>21</v>
      </c>
      <c r="I5" s="23" t="s">
        <v>0</v>
      </c>
      <c r="J5" s="23" t="s">
        <v>53</v>
      </c>
      <c r="K5" s="23" t="s">
        <v>54</v>
      </c>
      <c r="L5" s="23" t="s">
        <v>53</v>
      </c>
      <c r="M5" s="23" t="s">
        <v>54</v>
      </c>
      <c r="N5" s="23" t="s">
        <v>53</v>
      </c>
      <c r="O5" s="23" t="s">
        <v>54</v>
      </c>
      <c r="P5" s="23" t="s">
        <v>53</v>
      </c>
      <c r="Q5" s="23" t="s">
        <v>54</v>
      </c>
      <c r="R5" s="23" t="s">
        <v>53</v>
      </c>
      <c r="S5" s="23" t="s">
        <v>54</v>
      </c>
      <c r="T5" s="23" t="s">
        <v>53</v>
      </c>
      <c r="U5" s="23" t="s">
        <v>54</v>
      </c>
      <c r="V5" s="23" t="s">
        <v>53</v>
      </c>
      <c r="W5" s="23" t="s">
        <v>54</v>
      </c>
      <c r="X5" s="23" t="s">
        <v>53</v>
      </c>
      <c r="Y5" s="23" t="s">
        <v>54</v>
      </c>
      <c r="Z5" s="23" t="s">
        <v>53</v>
      </c>
      <c r="AA5" s="23" t="s">
        <v>54</v>
      </c>
      <c r="AB5" s="23" t="s">
        <v>53</v>
      </c>
      <c r="AC5" s="23" t="s">
        <v>54</v>
      </c>
      <c r="AD5" s="23" t="s">
        <v>53</v>
      </c>
      <c r="AE5" s="23" t="s">
        <v>54</v>
      </c>
      <c r="AF5" s="23" t="s">
        <v>53</v>
      </c>
      <c r="AG5" s="23" t="s">
        <v>54</v>
      </c>
      <c r="AH5" s="23" t="s">
        <v>53</v>
      </c>
      <c r="AI5" s="23" t="s">
        <v>54</v>
      </c>
      <c r="AJ5" s="23" t="s">
        <v>53</v>
      </c>
      <c r="AK5" s="23" t="s">
        <v>54</v>
      </c>
      <c r="AL5" s="23" t="s">
        <v>53</v>
      </c>
      <c r="AM5" s="23" t="s">
        <v>54</v>
      </c>
      <c r="AN5" s="23" t="s">
        <v>53</v>
      </c>
      <c r="AO5" s="23" t="s">
        <v>54</v>
      </c>
      <c r="AP5" s="23" t="s">
        <v>53</v>
      </c>
      <c r="AQ5" s="23" t="s">
        <v>54</v>
      </c>
      <c r="AR5" s="23" t="s">
        <v>53</v>
      </c>
      <c r="AS5" s="23" t="s">
        <v>54</v>
      </c>
      <c r="AT5" s="23" t="s">
        <v>53</v>
      </c>
      <c r="AU5" s="23" t="s">
        <v>54</v>
      </c>
      <c r="AV5" s="23" t="s">
        <v>53</v>
      </c>
      <c r="AW5" s="23" t="s">
        <v>54</v>
      </c>
      <c r="AX5" s="23" t="s">
        <v>53</v>
      </c>
      <c r="AY5" s="23" t="s">
        <v>54</v>
      </c>
      <c r="AZ5" s="23" t="s">
        <v>53</v>
      </c>
      <c r="BA5" s="23" t="s">
        <v>54</v>
      </c>
      <c r="BB5" s="23" t="s">
        <v>53</v>
      </c>
      <c r="BC5" s="23" t="s">
        <v>54</v>
      </c>
      <c r="BD5" s="23" t="s">
        <v>53</v>
      </c>
      <c r="BE5" s="23" t="s">
        <v>54</v>
      </c>
      <c r="BF5" s="23" t="s">
        <v>53</v>
      </c>
      <c r="BG5" s="23" t="s">
        <v>54</v>
      </c>
      <c r="BH5" s="23" t="s">
        <v>53</v>
      </c>
      <c r="BI5" s="23" t="s">
        <v>54</v>
      </c>
      <c r="BJ5" s="23" t="s">
        <v>53</v>
      </c>
      <c r="BK5" s="23" t="s">
        <v>54</v>
      </c>
      <c r="BL5" s="23" t="s">
        <v>53</v>
      </c>
      <c r="BM5" s="23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17927</v>
      </c>
      <c r="D7" s="7">
        <f>C7/B7*100</f>
        <v>105.8764469643279</v>
      </c>
      <c r="E7" s="6"/>
      <c r="F7" s="6">
        <f aca="true" t="shared" si="2" ref="F7:F27">J7+L7+N7+P7+R7+T7+V7+X7+Z7+AB7</f>
        <v>3728</v>
      </c>
      <c r="G7" s="6">
        <f>K7+M7+O7+Q7+S7+U7+W7+Y7+AA7+AC7</f>
        <v>4251</v>
      </c>
      <c r="H7" s="7">
        <f>G7/F7*100</f>
        <v>114.02896995708154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>
        <v>60</v>
      </c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71969</v>
      </c>
      <c r="D13" s="7">
        <f t="shared" si="5"/>
        <v>101.00628754280581</v>
      </c>
      <c r="E13" s="6"/>
      <c r="F13" s="6">
        <f t="shared" si="2"/>
        <v>36892</v>
      </c>
      <c r="G13" s="6">
        <f>K13+M13+O13+Q13+S13+U13+W13+Y13+AA13+AC13</f>
        <v>37709</v>
      </c>
      <c r="H13" s="7">
        <f t="shared" si="7"/>
        <v>102.21457226498968</v>
      </c>
      <c r="I13" s="6"/>
      <c r="J13" s="6">
        <v>10136</v>
      </c>
      <c r="K13" s="6">
        <v>14054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ht="15.75" customHeight="1">
      <c r="A16" s="1" t="s">
        <v>10</v>
      </c>
      <c r="B16" s="6">
        <f t="shared" si="0"/>
        <v>24153</v>
      </c>
      <c r="C16" s="6">
        <f t="shared" si="1"/>
        <v>25279</v>
      </c>
      <c r="D16" s="7">
        <f>C16/B16*100</f>
        <v>104.66194675609654</v>
      </c>
      <c r="E16" s="6"/>
      <c r="F16" s="6">
        <f t="shared" si="2"/>
        <v>6302</v>
      </c>
      <c r="G16" s="6">
        <f t="shared" si="6"/>
        <v>6565</v>
      </c>
      <c r="H16" s="7">
        <f t="shared" si="7"/>
        <v>104.1732783243415</v>
      </c>
      <c r="I16" s="6"/>
      <c r="J16" s="6">
        <v>142</v>
      </c>
      <c r="K16" s="6">
        <v>112</v>
      </c>
      <c r="L16" s="6">
        <v>4042</v>
      </c>
      <c r="M16" s="6">
        <v>4372</v>
      </c>
      <c r="N16" s="6">
        <v>1312</v>
      </c>
      <c r="O16" s="6">
        <v>1292</v>
      </c>
      <c r="P16" s="6">
        <v>100</v>
      </c>
      <c r="Q16" s="6">
        <v>112</v>
      </c>
      <c r="R16" s="6">
        <v>305</v>
      </c>
      <c r="S16" s="6">
        <v>305</v>
      </c>
      <c r="T16" s="6">
        <v>189</v>
      </c>
      <c r="U16" s="6">
        <v>20</v>
      </c>
      <c r="V16" s="6">
        <v>70</v>
      </c>
      <c r="W16" s="6">
        <v>210</v>
      </c>
      <c r="X16" s="6"/>
      <c r="Y16" s="6"/>
      <c r="Z16" s="6">
        <v>142</v>
      </c>
      <c r="AA16" s="6">
        <v>142</v>
      </c>
      <c r="AB16" s="6"/>
      <c r="AC16" s="6"/>
      <c r="AD16" s="6">
        <f t="shared" si="8"/>
        <v>13232</v>
      </c>
      <c r="AE16" s="6">
        <f t="shared" si="9"/>
        <v>13800</v>
      </c>
      <c r="AF16" s="6">
        <v>11966</v>
      </c>
      <c r="AG16" s="6">
        <v>12007</v>
      </c>
      <c r="AH16" s="6"/>
      <c r="AI16" s="6"/>
      <c r="AJ16" s="6"/>
      <c r="AK16" s="6"/>
      <c r="AL16" s="6"/>
      <c r="AM16" s="6"/>
      <c r="AN16" s="6"/>
      <c r="AO16" s="6"/>
      <c r="AP16" s="6"/>
      <c r="AQ16" s="6">
        <v>100</v>
      </c>
      <c r="AR16" s="6">
        <v>1266</v>
      </c>
      <c r="AS16" s="6">
        <v>1666</v>
      </c>
      <c r="AT16" s="6"/>
      <c r="AU16" s="6">
        <v>27</v>
      </c>
      <c r="AV16" s="6"/>
      <c r="AW16" s="6"/>
      <c r="AX16" s="6"/>
      <c r="AY16" s="6"/>
      <c r="AZ16" s="6">
        <f t="shared" si="3"/>
        <v>4619</v>
      </c>
      <c r="BA16" s="6">
        <f t="shared" si="4"/>
        <v>4914</v>
      </c>
      <c r="BB16" s="6">
        <v>1166</v>
      </c>
      <c r="BC16" s="6">
        <v>1166</v>
      </c>
      <c r="BD16" s="6"/>
      <c r="BE16" s="6"/>
      <c r="BF16" s="6">
        <v>1529</v>
      </c>
      <c r="BG16" s="6">
        <v>1386</v>
      </c>
      <c r="BH16" s="6">
        <v>1924</v>
      </c>
      <c r="BI16" s="6">
        <v>2362</v>
      </c>
      <c r="BJ16" s="2"/>
      <c r="BK16" s="2"/>
      <c r="BL16" s="2"/>
      <c r="BM16" s="2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ht="14.25" customHeight="1">
      <c r="A19" s="1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6">
        <v>3729</v>
      </c>
      <c r="K19" s="6">
        <v>3759</v>
      </c>
      <c r="L19" s="6">
        <v>4133</v>
      </c>
      <c r="M19" s="6">
        <v>4091</v>
      </c>
      <c r="N19" s="6">
        <v>1040</v>
      </c>
      <c r="O19" s="6">
        <v>1052</v>
      </c>
      <c r="P19" s="6"/>
      <c r="Q19" s="6"/>
      <c r="R19" s="6"/>
      <c r="S19" s="6"/>
      <c r="T19" s="6">
        <v>414</v>
      </c>
      <c r="U19" s="6">
        <v>414</v>
      </c>
      <c r="V19" s="6">
        <v>240</v>
      </c>
      <c r="W19" s="6">
        <v>240</v>
      </c>
      <c r="X19" s="6"/>
      <c r="Y19" s="6"/>
      <c r="Z19" s="6"/>
      <c r="AA19" s="6"/>
      <c r="AB19" s="6"/>
      <c r="AC19" s="6"/>
      <c r="AD19" s="6">
        <f t="shared" si="8"/>
        <v>4453</v>
      </c>
      <c r="AE19" s="6">
        <f t="shared" si="9"/>
        <v>4261</v>
      </c>
      <c r="AF19" s="6">
        <v>4333</v>
      </c>
      <c r="AG19" s="6">
        <v>4141</v>
      </c>
      <c r="AH19" s="6"/>
      <c r="AI19" s="6"/>
      <c r="AJ19" s="6"/>
      <c r="AK19" s="6"/>
      <c r="AL19" s="6"/>
      <c r="AM19" s="6"/>
      <c r="AN19" s="6"/>
      <c r="AO19" s="6"/>
      <c r="AP19" s="6">
        <v>0</v>
      </c>
      <c r="AQ19" s="6"/>
      <c r="AR19" s="6">
        <v>120</v>
      </c>
      <c r="AS19" s="6">
        <v>120</v>
      </c>
      <c r="AT19" s="6"/>
      <c r="AU19" s="6"/>
      <c r="AV19" s="6">
        <v>2.5</v>
      </c>
      <c r="AW19" s="6">
        <v>3</v>
      </c>
      <c r="AX19" s="6">
        <v>0.5</v>
      </c>
      <c r="AY19" s="6">
        <v>1</v>
      </c>
      <c r="AZ19" s="6">
        <f t="shared" si="3"/>
        <v>2342</v>
      </c>
      <c r="BA19" s="6">
        <f t="shared" si="4"/>
        <v>2546</v>
      </c>
      <c r="BB19" s="6">
        <v>570</v>
      </c>
      <c r="BC19" s="6">
        <v>551</v>
      </c>
      <c r="BD19" s="6">
        <v>0</v>
      </c>
      <c r="BE19" s="6"/>
      <c r="BF19" s="6">
        <v>1601</v>
      </c>
      <c r="BG19" s="6">
        <v>1631</v>
      </c>
      <c r="BH19" s="6">
        <v>171</v>
      </c>
      <c r="BI19" s="6">
        <v>364</v>
      </c>
      <c r="BJ19" s="2"/>
      <c r="BK19" s="2"/>
      <c r="BL19" s="2"/>
      <c r="BM19" s="2"/>
    </row>
    <row r="20" spans="1:65" ht="15.75" customHeight="1">
      <c r="A20" s="1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6">
        <v>2720</v>
      </c>
      <c r="K20" s="6">
        <v>2685</v>
      </c>
      <c r="L20" s="6">
        <v>3471</v>
      </c>
      <c r="M20" s="6">
        <v>3976</v>
      </c>
      <c r="N20" s="6">
        <v>2973</v>
      </c>
      <c r="O20" s="6">
        <v>3233</v>
      </c>
      <c r="P20" s="6"/>
      <c r="Q20" s="6"/>
      <c r="R20" s="6">
        <v>574</v>
      </c>
      <c r="S20" s="6">
        <v>574</v>
      </c>
      <c r="T20" s="6">
        <v>120</v>
      </c>
      <c r="U20" s="6">
        <v>120</v>
      </c>
      <c r="V20" s="6"/>
      <c r="W20" s="6"/>
      <c r="X20" s="6"/>
      <c r="Y20" s="6"/>
      <c r="Z20" s="6"/>
      <c r="AA20" s="6"/>
      <c r="AB20" s="6"/>
      <c r="AC20" s="6"/>
      <c r="AD20" s="6">
        <f t="shared" si="8"/>
        <v>9247</v>
      </c>
      <c r="AE20" s="6">
        <f t="shared" si="9"/>
        <v>9002</v>
      </c>
      <c r="AF20" s="6">
        <v>8268</v>
      </c>
      <c r="AG20" s="6">
        <v>8268</v>
      </c>
      <c r="AH20" s="6"/>
      <c r="AI20" s="6"/>
      <c r="AJ20" s="6"/>
      <c r="AK20" s="6"/>
      <c r="AL20" s="6"/>
      <c r="AM20" s="6"/>
      <c r="AN20" s="6"/>
      <c r="AO20" s="6"/>
      <c r="AP20" s="6">
        <v>875</v>
      </c>
      <c r="AQ20" s="6">
        <v>630</v>
      </c>
      <c r="AR20" s="6"/>
      <c r="AS20" s="6"/>
      <c r="AT20" s="6">
        <v>104</v>
      </c>
      <c r="AU20" s="6">
        <v>104</v>
      </c>
      <c r="AV20" s="6">
        <v>10</v>
      </c>
      <c r="AW20" s="6"/>
      <c r="AX20" s="6">
        <v>2</v>
      </c>
      <c r="AY20" s="6"/>
      <c r="AZ20" s="6">
        <f t="shared" si="3"/>
        <v>3732</v>
      </c>
      <c r="BA20" s="6">
        <f t="shared" si="4"/>
        <v>4212</v>
      </c>
      <c r="BB20" s="6">
        <v>502</v>
      </c>
      <c r="BC20" s="6">
        <v>502</v>
      </c>
      <c r="BD20" s="6"/>
      <c r="BE20" s="6"/>
      <c r="BF20" s="6">
        <v>3130</v>
      </c>
      <c r="BG20" s="6">
        <v>3208</v>
      </c>
      <c r="BH20" s="6">
        <v>100</v>
      </c>
      <c r="BI20" s="6">
        <v>502</v>
      </c>
      <c r="BJ20" s="2"/>
      <c r="BK20" s="2"/>
      <c r="BL20" s="2"/>
      <c r="BM20" s="2"/>
    </row>
    <row r="21" spans="1:65" s="30" customFormat="1" ht="15.75" customHeight="1">
      <c r="A21" s="26" t="s">
        <v>15</v>
      </c>
      <c r="B21" s="27">
        <f t="shared" si="0"/>
        <v>33618</v>
      </c>
      <c r="C21" s="27">
        <f>G21+AE21+AW21+AY21+BA21</f>
        <v>33754</v>
      </c>
      <c r="D21" s="28">
        <f t="shared" si="5"/>
        <v>100.40454518412756</v>
      </c>
      <c r="E21" s="27"/>
      <c r="F21" s="27">
        <f t="shared" si="2"/>
        <v>13211</v>
      </c>
      <c r="G21" s="27">
        <f t="shared" si="6"/>
        <v>11812</v>
      </c>
      <c r="H21" s="28">
        <f t="shared" si="7"/>
        <v>89.41033986829157</v>
      </c>
      <c r="I21" s="27"/>
      <c r="J21" s="27">
        <v>3079</v>
      </c>
      <c r="K21" s="27">
        <v>2396</v>
      </c>
      <c r="L21" s="27">
        <v>4851</v>
      </c>
      <c r="M21" s="27">
        <v>5532</v>
      </c>
      <c r="N21" s="27">
        <v>1889</v>
      </c>
      <c r="O21" s="27">
        <v>1735</v>
      </c>
      <c r="P21" s="27">
        <v>1050</v>
      </c>
      <c r="Q21" s="27">
        <v>575</v>
      </c>
      <c r="R21" s="27">
        <v>100</v>
      </c>
      <c r="S21" s="27"/>
      <c r="T21" s="27">
        <v>885</v>
      </c>
      <c r="U21" s="27">
        <v>410</v>
      </c>
      <c r="V21" s="27">
        <v>1087</v>
      </c>
      <c r="W21" s="27">
        <v>1009</v>
      </c>
      <c r="X21" s="27">
        <v>270</v>
      </c>
      <c r="Y21" s="27">
        <v>155</v>
      </c>
      <c r="Z21" s="27"/>
      <c r="AA21" s="27"/>
      <c r="AB21" s="27"/>
      <c r="AC21" s="27"/>
      <c r="AD21" s="27">
        <f t="shared" si="8"/>
        <v>16028</v>
      </c>
      <c r="AE21" s="27">
        <f t="shared" si="9"/>
        <v>17392</v>
      </c>
      <c r="AF21" s="27">
        <v>15729</v>
      </c>
      <c r="AG21" s="27">
        <v>17192</v>
      </c>
      <c r="AH21" s="27"/>
      <c r="AI21" s="27"/>
      <c r="AJ21" s="27">
        <v>193</v>
      </c>
      <c r="AK21" s="27">
        <v>160</v>
      </c>
      <c r="AL21" s="27"/>
      <c r="AM21" s="27"/>
      <c r="AN21" s="27"/>
      <c r="AO21" s="27"/>
      <c r="AP21" s="27">
        <v>106</v>
      </c>
      <c r="AQ21" s="27">
        <v>40</v>
      </c>
      <c r="AR21" s="27"/>
      <c r="AS21" s="27"/>
      <c r="AT21" s="27"/>
      <c r="AU21" s="27"/>
      <c r="AV21" s="27">
        <v>255</v>
      </c>
      <c r="AW21" s="27">
        <v>227</v>
      </c>
      <c r="AX21" s="27">
        <v>29</v>
      </c>
      <c r="AY21" s="27">
        <v>35</v>
      </c>
      <c r="AZ21" s="27">
        <f t="shared" si="3"/>
        <v>4095</v>
      </c>
      <c r="BA21" s="27">
        <f t="shared" si="4"/>
        <v>4288</v>
      </c>
      <c r="BB21" s="27">
        <v>425</v>
      </c>
      <c r="BC21" s="27">
        <v>295</v>
      </c>
      <c r="BD21" s="27">
        <v>40</v>
      </c>
      <c r="BE21" s="27"/>
      <c r="BF21" s="27">
        <v>3630</v>
      </c>
      <c r="BG21" s="27">
        <v>3993</v>
      </c>
      <c r="BH21" s="27"/>
      <c r="BI21" s="27"/>
      <c r="BJ21" s="29"/>
      <c r="BK21" s="29"/>
      <c r="BL21" s="29"/>
      <c r="BM21" s="29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40391</v>
      </c>
      <c r="D22" s="7">
        <f t="shared" si="5"/>
        <v>100.04954051175348</v>
      </c>
      <c r="E22" s="6">
        <v>3786</v>
      </c>
      <c r="F22" s="6">
        <f t="shared" si="2"/>
        <v>27449</v>
      </c>
      <c r="G22" s="6">
        <f t="shared" si="6"/>
        <v>26379</v>
      </c>
      <c r="H22" s="7">
        <f t="shared" si="7"/>
        <v>96.10186163430362</v>
      </c>
      <c r="I22" s="6">
        <v>721</v>
      </c>
      <c r="J22" s="6">
        <v>12970</v>
      </c>
      <c r="K22" s="6">
        <v>13804</v>
      </c>
      <c r="L22" s="6">
        <v>7913</v>
      </c>
      <c r="M22" s="6">
        <v>6528</v>
      </c>
      <c r="N22" s="6">
        <v>1050</v>
      </c>
      <c r="O22" s="6">
        <v>1156</v>
      </c>
      <c r="P22" s="6">
        <v>2791</v>
      </c>
      <c r="Q22" s="6">
        <v>2610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7259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4844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6713</v>
      </c>
      <c r="BB22" s="6">
        <v>738</v>
      </c>
      <c r="BC22" s="6">
        <v>738</v>
      </c>
      <c r="BD22" s="6"/>
      <c r="BE22" s="6"/>
      <c r="BF22" s="6">
        <v>2817</v>
      </c>
      <c r="BG22" s="6">
        <v>5143</v>
      </c>
      <c r="BH22" s="6">
        <v>576</v>
      </c>
      <c r="BI22" s="6">
        <v>822</v>
      </c>
      <c r="BJ22" s="2">
        <v>10</v>
      </c>
      <c r="BK22" s="2">
        <v>10</v>
      </c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15479</v>
      </c>
      <c r="D23" s="7">
        <f t="shared" si="5"/>
        <v>100.56522869022868</v>
      </c>
      <c r="E23" s="6"/>
      <c r="F23" s="6">
        <f t="shared" si="2"/>
        <v>10002</v>
      </c>
      <c r="G23" s="6">
        <f t="shared" si="6"/>
        <v>8769</v>
      </c>
      <c r="H23" s="7">
        <f t="shared" si="7"/>
        <v>87.67246550689862</v>
      </c>
      <c r="I23" s="6"/>
      <c r="J23" s="6">
        <v>5062</v>
      </c>
      <c r="K23" s="6">
        <v>4482</v>
      </c>
      <c r="L23" s="6">
        <v>2353</v>
      </c>
      <c r="M23" s="6">
        <v>1469</v>
      </c>
      <c r="N23" s="6">
        <v>1438</v>
      </c>
      <c r="O23" s="6">
        <v>1494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11</v>
      </c>
      <c r="AX23" s="6"/>
      <c r="AY23" s="6">
        <v>1</v>
      </c>
      <c r="AZ23" s="6">
        <f t="shared" si="3"/>
        <v>875</v>
      </c>
      <c r="BA23" s="6">
        <f t="shared" si="4"/>
        <v>1262</v>
      </c>
      <c r="BB23" s="6"/>
      <c r="BC23" s="6"/>
      <c r="BD23" s="6"/>
      <c r="BE23" s="6"/>
      <c r="BF23" s="6">
        <v>795</v>
      </c>
      <c r="BG23" s="6">
        <v>1121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/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/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">
      <c r="A27" s="5" t="s">
        <v>56</v>
      </c>
      <c r="B27" s="11">
        <f>SUM(B6:B26)</f>
        <v>633351</v>
      </c>
      <c r="C27" s="11">
        <f>SUM(C6:C26)</f>
        <v>638351</v>
      </c>
      <c r="D27" s="12">
        <f t="shared" si="5"/>
        <v>100.78945166266415</v>
      </c>
      <c r="E27" s="3">
        <f>SUM(E6:E26)</f>
        <v>3786</v>
      </c>
      <c r="F27" s="11">
        <f t="shared" si="2"/>
        <v>307919</v>
      </c>
      <c r="G27" s="11">
        <f>SUM(G6:G26)</f>
        <v>308849</v>
      </c>
      <c r="H27" s="12">
        <f t="shared" si="7"/>
        <v>100.30202748125319</v>
      </c>
      <c r="I27" s="11">
        <f>SUM(I6:I26)</f>
        <v>721</v>
      </c>
      <c r="J27" s="11">
        <f>SUM(J6:J26)</f>
        <v>120732</v>
      </c>
      <c r="K27" s="11">
        <f>SUM(K11:K26)</f>
        <v>110582</v>
      </c>
      <c r="L27" s="11">
        <f>SUM(L6:L26)</f>
        <v>109091</v>
      </c>
      <c r="M27" s="11">
        <f>SUM(M6:M26)</f>
        <v>113481</v>
      </c>
      <c r="N27" s="11">
        <f>SUM(N6:N26)</f>
        <v>36820</v>
      </c>
      <c r="O27" s="11">
        <f>SUM(O6:O26)</f>
        <v>37419</v>
      </c>
      <c r="P27" s="11">
        <f>SUM(P6:P26)</f>
        <v>12075</v>
      </c>
      <c r="Q27" s="11">
        <f aca="true" t="shared" si="10" ref="Q27:Y27">SUM(Q6:Q26)</f>
        <v>9248</v>
      </c>
      <c r="R27" s="11">
        <f t="shared" si="10"/>
        <v>1540</v>
      </c>
      <c r="S27" s="11">
        <f t="shared" si="10"/>
        <v>1114</v>
      </c>
      <c r="T27" s="11">
        <f t="shared" si="10"/>
        <v>9655</v>
      </c>
      <c r="U27" s="11">
        <f t="shared" si="10"/>
        <v>8104</v>
      </c>
      <c r="V27" s="11">
        <f t="shared" si="10"/>
        <v>14357</v>
      </c>
      <c r="W27" s="11">
        <f t="shared" si="10"/>
        <v>15618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1608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251049</v>
      </c>
      <c r="AF27" s="11">
        <f>SUM(AF6:AF26)</f>
        <v>215349</v>
      </c>
      <c r="AG27" s="11">
        <f>SUM(AG6:AG26)</f>
        <v>220035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5987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4029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1451</v>
      </c>
      <c r="AX27" s="11">
        <f t="shared" si="11"/>
        <v>1250</v>
      </c>
      <c r="AY27" s="11">
        <f t="shared" si="11"/>
        <v>869</v>
      </c>
      <c r="AZ27" s="11">
        <f t="shared" si="3"/>
        <v>70349</v>
      </c>
      <c r="BA27" s="11">
        <f>SUM(BA6:BA26)</f>
        <v>76133</v>
      </c>
      <c r="BB27" s="11">
        <f>SUM(BB6:BB26)</f>
        <v>13699</v>
      </c>
      <c r="BC27" s="11">
        <f>SUM(BC6:BC26)</f>
        <v>11622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55173</v>
      </c>
      <c r="BH27" s="11">
        <v>6653</v>
      </c>
      <c r="BI27" s="11">
        <f>SUM(BI7:BI26)</f>
        <v>8769</v>
      </c>
      <c r="BJ27" s="24">
        <f>SUM(BJ6:BJ26)</f>
        <v>55</v>
      </c>
      <c r="BK27" s="24">
        <f>SUM(BK6:BK26)</f>
        <v>10</v>
      </c>
      <c r="BL27" s="24">
        <f>SUM(BL6:BL26)</f>
        <v>743</v>
      </c>
      <c r="BM27" s="24"/>
    </row>
    <row r="28" spans="1:65" s="4" customFormat="1" ht="15">
      <c r="A28" s="5" t="s">
        <v>22</v>
      </c>
      <c r="B28" s="11">
        <v>614375</v>
      </c>
      <c r="C28" s="11">
        <v>631815.5</v>
      </c>
      <c r="D28" s="12">
        <v>102.83873855544252</v>
      </c>
      <c r="E28" s="3">
        <v>1161</v>
      </c>
      <c r="F28" s="11">
        <v>299073</v>
      </c>
      <c r="G28" s="11">
        <v>292392</v>
      </c>
      <c r="H28" s="12">
        <v>97.76609724047306</v>
      </c>
      <c r="I28" s="11">
        <v>194</v>
      </c>
      <c r="J28" s="11">
        <v>138676</v>
      </c>
      <c r="K28" s="11">
        <v>135096</v>
      </c>
      <c r="L28" s="11">
        <v>97090</v>
      </c>
      <c r="M28" s="11">
        <v>94960</v>
      </c>
      <c r="N28" s="11">
        <v>33065</v>
      </c>
      <c r="O28" s="11">
        <v>33563</v>
      </c>
      <c r="P28" s="11">
        <v>11332</v>
      </c>
      <c r="Q28" s="11">
        <v>10853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265583</v>
      </c>
      <c r="AF28" s="11">
        <v>208379</v>
      </c>
      <c r="AG28" s="11">
        <v>228559</v>
      </c>
      <c r="AH28" s="11">
        <v>12616</v>
      </c>
      <c r="AI28" s="11">
        <v>14276</v>
      </c>
      <c r="AJ28" s="11">
        <v>4599</v>
      </c>
      <c r="AK28" s="11">
        <v>4816</v>
      </c>
      <c r="AL28" s="11">
        <v>11938</v>
      </c>
      <c r="AM28" s="25">
        <v>11413</v>
      </c>
      <c r="AN28" s="11">
        <v>920</v>
      </c>
      <c r="AO28" s="11">
        <v>800</v>
      </c>
      <c r="AP28" s="11">
        <v>2673</v>
      </c>
      <c r="AQ28" s="11">
        <v>4177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1769</v>
      </c>
      <c r="AX28" s="11">
        <v>1263</v>
      </c>
      <c r="AY28" s="11">
        <v>1132</v>
      </c>
      <c r="AZ28" s="11">
        <v>75356</v>
      </c>
      <c r="BA28" s="11">
        <v>70939.5</v>
      </c>
      <c r="BB28" s="11">
        <v>13367</v>
      </c>
      <c r="BC28" s="11">
        <v>12273</v>
      </c>
      <c r="BD28" s="11">
        <v>1086</v>
      </c>
      <c r="BE28" s="11">
        <v>693</v>
      </c>
      <c r="BF28" s="11">
        <v>54010</v>
      </c>
      <c r="BG28" s="11">
        <v>49191</v>
      </c>
      <c r="BH28" s="11">
        <v>6856</v>
      </c>
      <c r="BI28" s="11">
        <v>8709</v>
      </c>
      <c r="BJ28" s="3">
        <v>10</v>
      </c>
      <c r="BK28" s="3">
        <v>10</v>
      </c>
      <c r="BL28" s="24"/>
      <c r="BM28" s="24"/>
    </row>
  </sheetData>
  <sheetProtection/>
  <mergeCells count="37">
    <mergeCell ref="BH4:BI4"/>
    <mergeCell ref="AT4:AU4"/>
    <mergeCell ref="AD4:AE4"/>
    <mergeCell ref="AF4:AG4"/>
    <mergeCell ref="AH4:AI4"/>
    <mergeCell ref="AP4:AQ4"/>
    <mergeCell ref="AJ4:AK4"/>
    <mergeCell ref="BF2:BG2"/>
    <mergeCell ref="T4:U4"/>
    <mergeCell ref="V4:W4"/>
    <mergeCell ref="AZ3:BM3"/>
    <mergeCell ref="BD4:BE4"/>
    <mergeCell ref="AV3:AW4"/>
    <mergeCell ref="BL4:BM4"/>
    <mergeCell ref="BJ4:BK4"/>
    <mergeCell ref="BB4:BC4"/>
    <mergeCell ref="BF4:BG4"/>
    <mergeCell ref="J4:K4"/>
    <mergeCell ref="AZ4:BA4"/>
    <mergeCell ref="AX3:AY4"/>
    <mergeCell ref="AD3:AU3"/>
    <mergeCell ref="AB4:AC4"/>
    <mergeCell ref="X4:Y4"/>
    <mergeCell ref="Z4:AA4"/>
    <mergeCell ref="AL4:AM4"/>
    <mergeCell ref="AN4:AO4"/>
    <mergeCell ref="AR4:AS4"/>
    <mergeCell ref="F3:O3"/>
    <mergeCell ref="B1:O1"/>
    <mergeCell ref="L2:M2"/>
    <mergeCell ref="P4:Q4"/>
    <mergeCell ref="R4:S4"/>
    <mergeCell ref="A3:A5"/>
    <mergeCell ref="B3:E4"/>
    <mergeCell ref="L4:M4"/>
    <mergeCell ref="N4:O4"/>
    <mergeCell ref="F4:I4"/>
  </mergeCells>
  <printOptions horizontalCentered="1" verticalCentered="1"/>
  <pageMargins left="0.7874015748031497" right="0.35433070866141736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8.375" style="46" customWidth="1"/>
    <col min="2" max="2" width="8.125" style="46" customWidth="1"/>
    <col min="3" max="3" width="8.375" style="46" customWidth="1"/>
    <col min="4" max="5" width="8.125" style="46" customWidth="1"/>
    <col min="6" max="6" width="8.50390625" style="46" customWidth="1"/>
    <col min="7" max="9" width="7.50390625" style="46" customWidth="1"/>
    <col min="10" max="10" width="7.125" style="46" customWidth="1"/>
    <col min="11" max="11" width="7.625" style="46" customWidth="1"/>
    <col min="12" max="12" width="8.125" style="46" customWidth="1"/>
    <col min="13" max="13" width="8.375" style="46" customWidth="1"/>
    <col min="14" max="14" width="8.50390625" style="46" customWidth="1"/>
    <col min="15" max="15" width="7.375" style="46" customWidth="1"/>
    <col min="16" max="16" width="7.625" style="46" customWidth="1"/>
    <col min="17" max="16384" width="8.875" style="46" customWidth="1"/>
  </cols>
  <sheetData>
    <row r="1" spans="1:16" ht="15">
      <c r="A1" s="91"/>
      <c r="B1" s="92" t="s">
        <v>60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>
        <v>42893</v>
      </c>
      <c r="P1" s="94"/>
    </row>
    <row r="2" spans="1:16" ht="15">
      <c r="A2" s="91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</row>
    <row r="3" spans="1:16" ht="13.5">
      <c r="A3" s="97" t="s">
        <v>62</v>
      </c>
      <c r="B3" s="98" t="s">
        <v>63</v>
      </c>
      <c r="C3" s="98"/>
      <c r="D3" s="98"/>
      <c r="E3" s="99" t="s">
        <v>64</v>
      </c>
      <c r="F3" s="99"/>
      <c r="G3" s="99"/>
      <c r="H3" s="99"/>
      <c r="I3" s="99"/>
      <c r="J3" s="99"/>
      <c r="K3" s="100" t="s">
        <v>65</v>
      </c>
      <c r="L3" s="100"/>
      <c r="M3" s="98" t="s">
        <v>66</v>
      </c>
      <c r="N3" s="98"/>
      <c r="O3" s="98"/>
      <c r="P3" s="98"/>
    </row>
    <row r="4" spans="1:16" ht="13.5">
      <c r="A4" s="97"/>
      <c r="B4" s="101" t="s">
        <v>67</v>
      </c>
      <c r="C4" s="102" t="s">
        <v>68</v>
      </c>
      <c r="D4" s="102"/>
      <c r="E4" s="99"/>
      <c r="F4" s="99"/>
      <c r="G4" s="99"/>
      <c r="H4" s="99"/>
      <c r="I4" s="99"/>
      <c r="J4" s="99"/>
      <c r="K4" s="102" t="s">
        <v>69</v>
      </c>
      <c r="L4" s="102"/>
      <c r="M4" s="103" t="s">
        <v>70</v>
      </c>
      <c r="N4" s="103"/>
      <c r="O4" s="103" t="s">
        <v>0</v>
      </c>
      <c r="P4" s="103"/>
    </row>
    <row r="5" spans="1:16" ht="13.5">
      <c r="A5" s="97"/>
      <c r="B5" s="101"/>
      <c r="C5" s="102" t="s">
        <v>71</v>
      </c>
      <c r="D5" s="102"/>
      <c r="E5" s="102" t="s">
        <v>72</v>
      </c>
      <c r="F5" s="102"/>
      <c r="G5" s="104" t="s">
        <v>73</v>
      </c>
      <c r="H5" s="104"/>
      <c r="I5" s="104" t="s">
        <v>74</v>
      </c>
      <c r="J5" s="104"/>
      <c r="K5" s="105" t="s">
        <v>75</v>
      </c>
      <c r="L5" s="105"/>
      <c r="M5" s="105" t="s">
        <v>73</v>
      </c>
      <c r="N5" s="105"/>
      <c r="O5" s="105" t="s">
        <v>73</v>
      </c>
      <c r="P5" s="105"/>
    </row>
    <row r="6" spans="1:16" ht="13.5">
      <c r="A6" s="97"/>
      <c r="B6" s="101"/>
      <c r="C6" s="106" t="s">
        <v>94</v>
      </c>
      <c r="D6" s="106" t="s">
        <v>95</v>
      </c>
      <c r="E6" s="107" t="s">
        <v>76</v>
      </c>
      <c r="F6" s="107" t="s">
        <v>77</v>
      </c>
      <c r="G6" s="107" t="s">
        <v>76</v>
      </c>
      <c r="H6" s="107" t="s">
        <v>77</v>
      </c>
      <c r="I6" s="107" t="s">
        <v>76</v>
      </c>
      <c r="J6" s="107" t="s">
        <v>77</v>
      </c>
      <c r="K6" s="107" t="s">
        <v>76</v>
      </c>
      <c r="L6" s="107" t="s">
        <v>77</v>
      </c>
      <c r="M6" s="107" t="s">
        <v>76</v>
      </c>
      <c r="N6" s="107" t="s">
        <v>77</v>
      </c>
      <c r="O6" s="107" t="s">
        <v>76</v>
      </c>
      <c r="P6" s="107" t="s">
        <v>77</v>
      </c>
    </row>
    <row r="7" spans="1:16" ht="16.5" customHeight="1">
      <c r="A7" s="108" t="s">
        <v>1</v>
      </c>
      <c r="B7" s="109">
        <v>56</v>
      </c>
      <c r="C7" s="109">
        <v>56</v>
      </c>
      <c r="D7" s="109">
        <v>56</v>
      </c>
      <c r="E7" s="110">
        <v>41.50344827586204</v>
      </c>
      <c r="F7" s="110">
        <v>44.4</v>
      </c>
      <c r="G7" s="110">
        <v>0.4</v>
      </c>
      <c r="H7" s="110">
        <v>0.4</v>
      </c>
      <c r="I7" s="110">
        <v>0.3</v>
      </c>
      <c r="J7" s="110">
        <v>0.3</v>
      </c>
      <c r="K7" s="111">
        <f aca="true" t="shared" si="0" ref="K7:K29">G7/D7*1000</f>
        <v>7.142857142857143</v>
      </c>
      <c r="L7" s="111">
        <v>7.142857142857143</v>
      </c>
      <c r="M7" s="112">
        <v>86.07000000000001</v>
      </c>
      <c r="N7" s="112">
        <v>6.5</v>
      </c>
      <c r="O7" s="113">
        <v>0.5</v>
      </c>
      <c r="P7" s="113">
        <v>0.5</v>
      </c>
    </row>
    <row r="8" spans="1:16" ht="13.5">
      <c r="A8" s="108" t="s">
        <v>2</v>
      </c>
      <c r="B8" s="109">
        <v>1181</v>
      </c>
      <c r="C8" s="109">
        <v>1281</v>
      </c>
      <c r="D8" s="109">
        <v>1281</v>
      </c>
      <c r="E8" s="110">
        <v>1411.7034482758625</v>
      </c>
      <c r="F8" s="110">
        <v>1174.2</v>
      </c>
      <c r="G8" s="110">
        <v>14.1</v>
      </c>
      <c r="H8" s="110">
        <v>11.3</v>
      </c>
      <c r="I8" s="110">
        <v>12.6</v>
      </c>
      <c r="J8" s="110">
        <v>9.6</v>
      </c>
      <c r="K8" s="111">
        <f t="shared" si="0"/>
        <v>11.007025761124122</v>
      </c>
      <c r="L8" s="111">
        <v>10.3290676416819</v>
      </c>
      <c r="M8" s="112">
        <v>441.4</v>
      </c>
      <c r="N8" s="112">
        <v>465</v>
      </c>
      <c r="O8" s="113">
        <v>3</v>
      </c>
      <c r="P8" s="113">
        <v>3</v>
      </c>
    </row>
    <row r="9" spans="1:16" ht="13.5">
      <c r="A9" s="108" t="s">
        <v>3</v>
      </c>
      <c r="B9" s="109">
        <v>1130</v>
      </c>
      <c r="C9" s="109">
        <v>1130</v>
      </c>
      <c r="D9" s="109">
        <v>1130</v>
      </c>
      <c r="E9" s="110">
        <f>2652.35172413793+14</f>
        <v>2666.35172413793</v>
      </c>
      <c r="F9" s="110">
        <v>1277.1</v>
      </c>
      <c r="G9" s="110">
        <v>14.3</v>
      </c>
      <c r="H9" s="110">
        <v>12</v>
      </c>
      <c r="I9" s="110">
        <v>13.5</v>
      </c>
      <c r="J9" s="110">
        <v>9.7</v>
      </c>
      <c r="K9" s="111">
        <f t="shared" si="0"/>
        <v>12.654867256637168</v>
      </c>
      <c r="L9" s="111">
        <v>10.443864229765014</v>
      </c>
      <c r="M9" s="112">
        <v>729</v>
      </c>
      <c r="N9" s="112">
        <v>576</v>
      </c>
      <c r="O9" s="113">
        <v>4.5</v>
      </c>
      <c r="P9" s="113">
        <v>4</v>
      </c>
    </row>
    <row r="10" spans="1:16" ht="13.5">
      <c r="A10" s="108" t="s">
        <v>4</v>
      </c>
      <c r="B10" s="109">
        <v>353</v>
      </c>
      <c r="C10" s="109">
        <v>376</v>
      </c>
      <c r="D10" s="109">
        <v>377</v>
      </c>
      <c r="E10" s="110">
        <v>444.9310344827585</v>
      </c>
      <c r="F10" s="110">
        <v>319.2</v>
      </c>
      <c r="G10" s="110">
        <v>3.7</v>
      </c>
      <c r="H10" s="110">
        <v>3</v>
      </c>
      <c r="I10" s="110">
        <v>3.6</v>
      </c>
      <c r="J10" s="110">
        <v>2.9</v>
      </c>
      <c r="K10" s="111">
        <f t="shared" si="0"/>
        <v>9.814323607427056</v>
      </c>
      <c r="L10" s="111">
        <v>9.00900900900901</v>
      </c>
      <c r="M10" s="112">
        <v>362</v>
      </c>
      <c r="N10" s="112">
        <v>470</v>
      </c>
      <c r="O10" s="113">
        <v>3</v>
      </c>
      <c r="P10" s="113">
        <v>4</v>
      </c>
    </row>
    <row r="11" spans="1:16" ht="13.5">
      <c r="A11" s="108" t="s">
        <v>5</v>
      </c>
      <c r="B11" s="109">
        <v>690</v>
      </c>
      <c r="C11" s="109">
        <v>690</v>
      </c>
      <c r="D11" s="109">
        <v>690</v>
      </c>
      <c r="E11" s="110">
        <v>1271.1310344827584</v>
      </c>
      <c r="F11" s="110">
        <v>852.1</v>
      </c>
      <c r="G11" s="110">
        <v>7.8</v>
      </c>
      <c r="H11" s="110">
        <v>7.3</v>
      </c>
      <c r="I11" s="110">
        <v>6.8</v>
      </c>
      <c r="J11" s="110">
        <v>6.4</v>
      </c>
      <c r="K11" s="111">
        <f t="shared" si="0"/>
        <v>11.304347826086957</v>
      </c>
      <c r="L11" s="111">
        <v>10.579710144927535</v>
      </c>
      <c r="M11" s="112">
        <v>811.6800000000001</v>
      </c>
      <c r="N11" s="112">
        <v>815</v>
      </c>
      <c r="O11" s="113">
        <v>9</v>
      </c>
      <c r="P11" s="113">
        <v>7</v>
      </c>
    </row>
    <row r="12" spans="1:16" ht="13.5">
      <c r="A12" s="108" t="s">
        <v>78</v>
      </c>
      <c r="B12" s="109">
        <v>467</v>
      </c>
      <c r="C12" s="109">
        <v>473</v>
      </c>
      <c r="D12" s="109">
        <v>476</v>
      </c>
      <c r="E12" s="110">
        <v>837.2206896551724</v>
      </c>
      <c r="F12" s="110">
        <v>786.9</v>
      </c>
      <c r="G12" s="110">
        <v>8</v>
      </c>
      <c r="H12" s="110">
        <v>7</v>
      </c>
      <c r="I12" s="110">
        <v>6.9</v>
      </c>
      <c r="J12" s="110">
        <v>6.8</v>
      </c>
      <c r="K12" s="111">
        <f t="shared" si="0"/>
        <v>16.80672268907563</v>
      </c>
      <c r="L12" s="111">
        <v>15.250544662309368</v>
      </c>
      <c r="M12" s="112">
        <v>1407.8</v>
      </c>
      <c r="N12" s="112">
        <v>941.4</v>
      </c>
      <c r="O12" s="113">
        <v>14.4</v>
      </c>
      <c r="P12" s="113">
        <v>9.2</v>
      </c>
    </row>
    <row r="13" spans="1:16" ht="13.5">
      <c r="A13" s="108" t="s">
        <v>6</v>
      </c>
      <c r="B13" s="109">
        <v>1317</v>
      </c>
      <c r="C13" s="109">
        <v>1317</v>
      </c>
      <c r="D13" s="109">
        <v>1317</v>
      </c>
      <c r="E13" s="110">
        <v>1056.344827586207</v>
      </c>
      <c r="F13" s="110">
        <v>1762</v>
      </c>
      <c r="G13" s="110">
        <v>10.8</v>
      </c>
      <c r="H13" s="110">
        <v>17.2</v>
      </c>
      <c r="I13" s="110">
        <v>9.2</v>
      </c>
      <c r="J13" s="110">
        <v>15</v>
      </c>
      <c r="K13" s="111">
        <f t="shared" si="0"/>
        <v>8.200455580865604</v>
      </c>
      <c r="L13" s="111">
        <v>11.241830065359476</v>
      </c>
      <c r="M13" s="112">
        <v>424.08000000000004</v>
      </c>
      <c r="N13" s="112">
        <v>448</v>
      </c>
      <c r="O13" s="113">
        <v>3</v>
      </c>
      <c r="P13" s="113">
        <v>4</v>
      </c>
    </row>
    <row r="14" spans="1:16" ht="13.5">
      <c r="A14" s="108" t="s">
        <v>7</v>
      </c>
      <c r="B14" s="109">
        <v>2742</v>
      </c>
      <c r="C14" s="109">
        <v>2742</v>
      </c>
      <c r="D14" s="109">
        <v>2742</v>
      </c>
      <c r="E14" s="110">
        <v>4443.917241379311</v>
      </c>
      <c r="F14" s="110">
        <v>3727.8</v>
      </c>
      <c r="G14" s="110">
        <v>30</v>
      </c>
      <c r="H14" s="110">
        <v>32.7</v>
      </c>
      <c r="I14" s="110">
        <v>28.9</v>
      </c>
      <c r="J14" s="110">
        <v>28.7</v>
      </c>
      <c r="K14" s="111">
        <f t="shared" si="0"/>
        <v>10.940919037199125</v>
      </c>
      <c r="L14" s="111">
        <v>11.925601750547047</v>
      </c>
      <c r="M14" s="112">
        <v>2351.8199999999997</v>
      </c>
      <c r="N14" s="112">
        <v>1824</v>
      </c>
      <c r="O14" s="113">
        <v>27</v>
      </c>
      <c r="P14" s="113">
        <v>27</v>
      </c>
    </row>
    <row r="15" spans="1:16" ht="13.5">
      <c r="A15" s="108" t="s">
        <v>8</v>
      </c>
      <c r="B15" s="109">
        <v>709</v>
      </c>
      <c r="C15" s="109">
        <v>709</v>
      </c>
      <c r="D15" s="109">
        <v>709</v>
      </c>
      <c r="E15" s="110">
        <v>905.6</v>
      </c>
      <c r="F15" s="110">
        <v>796.5</v>
      </c>
      <c r="G15" s="110">
        <v>7</v>
      </c>
      <c r="H15" s="110">
        <v>7.1</v>
      </c>
      <c r="I15" s="110">
        <v>6.5</v>
      </c>
      <c r="J15" s="110">
        <v>6.6</v>
      </c>
      <c r="K15" s="111">
        <f t="shared" si="0"/>
        <v>9.873060648801129</v>
      </c>
      <c r="L15" s="111">
        <v>10.056657223796034</v>
      </c>
      <c r="M15" s="112">
        <v>44.7</v>
      </c>
      <c r="N15" s="112">
        <v>37.8</v>
      </c>
      <c r="O15" s="113">
        <v>0.3</v>
      </c>
      <c r="P15" s="113">
        <v>0.3</v>
      </c>
    </row>
    <row r="16" spans="1:16" ht="16.5" customHeight="1">
      <c r="A16" s="108" t="s">
        <v>9</v>
      </c>
      <c r="B16" s="109">
        <v>600</v>
      </c>
      <c r="C16" s="109">
        <v>639</v>
      </c>
      <c r="D16" s="109">
        <v>639</v>
      </c>
      <c r="E16" s="110">
        <v>1030.9034482758623</v>
      </c>
      <c r="F16" s="110">
        <v>983.7</v>
      </c>
      <c r="G16" s="110">
        <v>10.2</v>
      </c>
      <c r="H16" s="110">
        <v>9.7</v>
      </c>
      <c r="I16" s="110">
        <v>8.5</v>
      </c>
      <c r="J16" s="110">
        <v>8.9</v>
      </c>
      <c r="K16" s="111">
        <f t="shared" si="0"/>
        <v>15.962441314553988</v>
      </c>
      <c r="L16" s="111">
        <v>16.006600660066006</v>
      </c>
      <c r="M16" s="112">
        <v>1750</v>
      </c>
      <c r="N16" s="112">
        <v>1432</v>
      </c>
      <c r="O16" s="113">
        <v>15</v>
      </c>
      <c r="P16" s="113">
        <v>15</v>
      </c>
    </row>
    <row r="17" spans="1:16" ht="13.5">
      <c r="A17" s="108" t="s">
        <v>10</v>
      </c>
      <c r="B17" s="109">
        <v>970</v>
      </c>
      <c r="C17" s="109">
        <v>980</v>
      </c>
      <c r="D17" s="109">
        <v>980</v>
      </c>
      <c r="E17" s="110">
        <v>2042.9310344827584</v>
      </c>
      <c r="F17" s="110">
        <v>1618.8</v>
      </c>
      <c r="G17" s="110">
        <v>18.4</v>
      </c>
      <c r="H17" s="110">
        <v>14.2</v>
      </c>
      <c r="I17" s="110">
        <v>18.1</v>
      </c>
      <c r="J17" s="110">
        <v>13.6</v>
      </c>
      <c r="K17" s="111">
        <f t="shared" si="0"/>
        <v>18.775510204081634</v>
      </c>
      <c r="L17" s="111">
        <v>14.947368421052632</v>
      </c>
      <c r="M17" s="112">
        <v>502.74</v>
      </c>
      <c r="N17" s="112">
        <v>990</v>
      </c>
      <c r="O17" s="113">
        <v>5</v>
      </c>
      <c r="P17" s="113">
        <v>5</v>
      </c>
    </row>
    <row r="18" spans="1:16" ht="13.5">
      <c r="A18" s="108" t="s">
        <v>11</v>
      </c>
      <c r="B18" s="109">
        <v>473</v>
      </c>
      <c r="C18" s="109">
        <v>522</v>
      </c>
      <c r="D18" s="109">
        <v>522</v>
      </c>
      <c r="E18" s="110">
        <v>764.5310344827587</v>
      </c>
      <c r="F18" s="110">
        <v>504.6</v>
      </c>
      <c r="G18" s="110">
        <v>5</v>
      </c>
      <c r="H18" s="110">
        <v>4.2</v>
      </c>
      <c r="I18" s="110">
        <v>2.9</v>
      </c>
      <c r="J18" s="110">
        <v>2.9</v>
      </c>
      <c r="K18" s="111">
        <f t="shared" si="0"/>
        <v>9.578544061302681</v>
      </c>
      <c r="L18" s="111">
        <v>10.99476439790576</v>
      </c>
      <c r="M18" s="112">
        <v>1203.27</v>
      </c>
      <c r="N18" s="112">
        <v>986.9</v>
      </c>
      <c r="O18" s="113">
        <v>8.8</v>
      </c>
      <c r="P18" s="113">
        <v>11</v>
      </c>
    </row>
    <row r="19" spans="1:16" ht="13.5">
      <c r="A19" s="108" t="s">
        <v>12</v>
      </c>
      <c r="B19" s="109">
        <v>1325</v>
      </c>
      <c r="C19" s="109">
        <v>1285</v>
      </c>
      <c r="D19" s="109">
        <v>1270</v>
      </c>
      <c r="E19" s="110">
        <f>1423.54482758621+13.8</f>
        <v>1437.34482758621</v>
      </c>
      <c r="F19" s="110">
        <v>1469.7</v>
      </c>
      <c r="G19" s="110">
        <v>14.5</v>
      </c>
      <c r="H19" s="110">
        <v>16.4</v>
      </c>
      <c r="I19" s="110">
        <v>14.3</v>
      </c>
      <c r="J19" s="110">
        <v>13.8</v>
      </c>
      <c r="K19" s="111">
        <f t="shared" si="0"/>
        <v>11.417322834645669</v>
      </c>
      <c r="L19" s="111">
        <v>11.944646758922067</v>
      </c>
      <c r="M19" s="112">
        <v>569</v>
      </c>
      <c r="N19" s="112">
        <v>495</v>
      </c>
      <c r="O19" s="113">
        <v>4</v>
      </c>
      <c r="P19" s="113">
        <v>4</v>
      </c>
    </row>
    <row r="20" spans="1:16" ht="13.5">
      <c r="A20" s="108" t="s">
        <v>13</v>
      </c>
      <c r="B20" s="109">
        <v>1284</v>
      </c>
      <c r="C20" s="109">
        <v>1285</v>
      </c>
      <c r="D20" s="109">
        <v>1285</v>
      </c>
      <c r="E20" s="110">
        <f>2082.20689655172+16.9</f>
        <v>2099.10689655172</v>
      </c>
      <c r="F20" s="110">
        <v>1803</v>
      </c>
      <c r="G20" s="110">
        <v>16.9</v>
      </c>
      <c r="H20" s="110">
        <v>16.7</v>
      </c>
      <c r="I20" s="110">
        <v>15.5</v>
      </c>
      <c r="J20" s="110">
        <v>14.8</v>
      </c>
      <c r="K20" s="111">
        <f t="shared" si="0"/>
        <v>13.151750972762645</v>
      </c>
      <c r="L20" s="111">
        <v>13.036690085870413</v>
      </c>
      <c r="M20" s="112">
        <v>116.5</v>
      </c>
      <c r="N20" s="112">
        <v>113.2</v>
      </c>
      <c r="O20" s="113">
        <v>1.2</v>
      </c>
      <c r="P20" s="113">
        <v>1.2</v>
      </c>
    </row>
    <row r="21" spans="1:16" ht="14.25" customHeight="1">
      <c r="A21" s="108" t="s">
        <v>14</v>
      </c>
      <c r="B21" s="109">
        <v>970</v>
      </c>
      <c r="C21" s="109">
        <v>599</v>
      </c>
      <c r="D21" s="109">
        <v>599</v>
      </c>
      <c r="E21" s="110">
        <v>574.7172413793104</v>
      </c>
      <c r="F21" s="110">
        <v>650.4</v>
      </c>
      <c r="G21" s="110">
        <v>6.1</v>
      </c>
      <c r="H21" s="110">
        <v>7.8</v>
      </c>
      <c r="I21" s="110">
        <v>4.6</v>
      </c>
      <c r="J21" s="110">
        <v>7.2</v>
      </c>
      <c r="K21" s="111">
        <f t="shared" si="0"/>
        <v>10.18363939899833</v>
      </c>
      <c r="L21" s="111">
        <v>8.108108108108109</v>
      </c>
      <c r="M21" s="112">
        <v>274.9</v>
      </c>
      <c r="N21" s="112">
        <v>272.7</v>
      </c>
      <c r="O21" s="113">
        <v>1.8</v>
      </c>
      <c r="P21" s="113">
        <v>1.9</v>
      </c>
    </row>
    <row r="22" spans="1:16" ht="13.5">
      <c r="A22" s="108" t="s">
        <v>15</v>
      </c>
      <c r="B22" s="109">
        <v>1015</v>
      </c>
      <c r="C22" s="109">
        <v>1005</v>
      </c>
      <c r="D22" s="109">
        <v>1005</v>
      </c>
      <c r="E22" s="110">
        <v>1333.386206896552</v>
      </c>
      <c r="F22" s="110">
        <v>1322.7</v>
      </c>
      <c r="G22" s="110">
        <v>14.3</v>
      </c>
      <c r="H22" s="110">
        <v>13.9</v>
      </c>
      <c r="I22" s="110">
        <v>13.3</v>
      </c>
      <c r="J22" s="110">
        <v>12.4</v>
      </c>
      <c r="K22" s="111">
        <f t="shared" si="0"/>
        <v>14.228855721393035</v>
      </c>
      <c r="L22" s="111">
        <v>13.830845771144277</v>
      </c>
      <c r="M22" s="112">
        <v>1227.7</v>
      </c>
      <c r="N22" s="112">
        <v>1104</v>
      </c>
      <c r="O22" s="113">
        <v>7.7</v>
      </c>
      <c r="P22" s="113">
        <v>7.7</v>
      </c>
    </row>
    <row r="23" spans="1:16" ht="14.25" customHeight="1">
      <c r="A23" s="108" t="s">
        <v>16</v>
      </c>
      <c r="B23" s="109">
        <v>1942</v>
      </c>
      <c r="C23" s="109">
        <v>1915</v>
      </c>
      <c r="D23" s="109">
        <v>1907</v>
      </c>
      <c r="E23" s="110">
        <v>5540.241379310345</v>
      </c>
      <c r="F23" s="110">
        <v>4183.8</v>
      </c>
      <c r="G23" s="110">
        <v>39.1</v>
      </c>
      <c r="H23" s="110">
        <v>37</v>
      </c>
      <c r="I23" s="110">
        <v>34.7</v>
      </c>
      <c r="J23" s="110">
        <v>37.3</v>
      </c>
      <c r="K23" s="111">
        <f t="shared" si="0"/>
        <v>20.503408495018352</v>
      </c>
      <c r="L23" s="111">
        <v>18.69631126831733</v>
      </c>
      <c r="M23" s="112">
        <v>438.3</v>
      </c>
      <c r="N23" s="112">
        <v>385.7</v>
      </c>
      <c r="O23" s="113">
        <v>3.5</v>
      </c>
      <c r="P23" s="113">
        <v>4.2</v>
      </c>
    </row>
    <row r="24" spans="1:16" ht="13.5">
      <c r="A24" s="108" t="s">
        <v>17</v>
      </c>
      <c r="B24" s="109">
        <v>358</v>
      </c>
      <c r="C24" s="109">
        <v>405</v>
      </c>
      <c r="D24" s="109">
        <v>405</v>
      </c>
      <c r="E24" s="110">
        <v>254.64827586206903</v>
      </c>
      <c r="F24" s="110">
        <v>622.2</v>
      </c>
      <c r="G24" s="110">
        <v>3.9</v>
      </c>
      <c r="H24" s="110">
        <v>3.1</v>
      </c>
      <c r="I24" s="110">
        <v>2.3</v>
      </c>
      <c r="J24" s="110">
        <v>1.9</v>
      </c>
      <c r="K24" s="111">
        <f t="shared" si="0"/>
        <v>9.629629629629628</v>
      </c>
      <c r="L24" s="111">
        <v>8.65921787709497</v>
      </c>
      <c r="M24" s="112">
        <v>321.47999999999996</v>
      </c>
      <c r="N24" s="112">
        <v>982</v>
      </c>
      <c r="O24" s="113">
        <v>2</v>
      </c>
      <c r="P24" s="113">
        <v>2</v>
      </c>
    </row>
    <row r="25" spans="1:16" ht="13.5">
      <c r="A25" s="108" t="s">
        <v>18</v>
      </c>
      <c r="B25" s="109">
        <v>1345</v>
      </c>
      <c r="C25" s="109">
        <v>1345</v>
      </c>
      <c r="D25" s="109">
        <v>1345</v>
      </c>
      <c r="E25" s="110">
        <v>2543.2000000000003</v>
      </c>
      <c r="F25" s="110">
        <v>1881</v>
      </c>
      <c r="G25" s="110">
        <v>20.2</v>
      </c>
      <c r="H25" s="110">
        <v>17.1</v>
      </c>
      <c r="I25" s="110">
        <v>18.4</v>
      </c>
      <c r="J25" s="110">
        <v>16.2</v>
      </c>
      <c r="K25" s="111">
        <f t="shared" si="0"/>
        <v>15.018587360594795</v>
      </c>
      <c r="L25" s="111">
        <v>12.328767123287673</v>
      </c>
      <c r="M25" s="112">
        <v>0</v>
      </c>
      <c r="N25" s="112"/>
      <c r="O25" s="113"/>
      <c r="P25" s="113"/>
    </row>
    <row r="26" spans="1:16" ht="13.5">
      <c r="A26" s="108" t="s">
        <v>19</v>
      </c>
      <c r="B26" s="109">
        <v>534</v>
      </c>
      <c r="C26" s="109">
        <v>534</v>
      </c>
      <c r="D26" s="109">
        <v>534</v>
      </c>
      <c r="E26" s="110">
        <v>999.2482758620692</v>
      </c>
      <c r="F26" s="110">
        <v>513.3</v>
      </c>
      <c r="G26" s="110">
        <v>5.7</v>
      </c>
      <c r="H26" s="110">
        <v>6.1</v>
      </c>
      <c r="I26" s="110">
        <v>5.2</v>
      </c>
      <c r="J26" s="110">
        <v>5.3</v>
      </c>
      <c r="K26" s="111">
        <f t="shared" si="0"/>
        <v>10.674157303370787</v>
      </c>
      <c r="L26" s="111">
        <v>11.31725417439703</v>
      </c>
      <c r="M26" s="112">
        <v>2122</v>
      </c>
      <c r="N26" s="112">
        <v>1784</v>
      </c>
      <c r="O26" s="113">
        <v>11</v>
      </c>
      <c r="P26" s="113">
        <v>10</v>
      </c>
    </row>
    <row r="27" spans="1:16" ht="13.5">
      <c r="A27" s="108" t="s">
        <v>20</v>
      </c>
      <c r="B27" s="109">
        <v>3822</v>
      </c>
      <c r="C27" s="109">
        <v>4090</v>
      </c>
      <c r="D27" s="109">
        <v>4090</v>
      </c>
      <c r="E27" s="110">
        <v>7252.082758620691</v>
      </c>
      <c r="F27" s="110">
        <v>5016.9</v>
      </c>
      <c r="G27" s="110">
        <v>54.3</v>
      </c>
      <c r="H27" s="110">
        <v>44.8</v>
      </c>
      <c r="I27" s="110">
        <v>52.2</v>
      </c>
      <c r="J27" s="110">
        <v>40.9</v>
      </c>
      <c r="K27" s="111">
        <f t="shared" si="0"/>
        <v>13.276283618581907</v>
      </c>
      <c r="L27" s="111">
        <v>11.72161172161172</v>
      </c>
      <c r="M27" s="112">
        <v>1120</v>
      </c>
      <c r="N27" s="112">
        <v>982</v>
      </c>
      <c r="O27" s="113">
        <v>10</v>
      </c>
      <c r="P27" s="113">
        <v>6</v>
      </c>
    </row>
    <row r="28" spans="1:16" ht="13.5">
      <c r="A28" s="108" t="s">
        <v>79</v>
      </c>
      <c r="B28" s="114">
        <v>100</v>
      </c>
      <c r="C28" s="114">
        <v>100</v>
      </c>
      <c r="D28" s="114">
        <v>100</v>
      </c>
      <c r="E28" s="110">
        <v>68</v>
      </c>
      <c r="F28" s="110">
        <v>79.8</v>
      </c>
      <c r="G28" s="110">
        <v>0.7</v>
      </c>
      <c r="H28" s="110">
        <v>0.7</v>
      </c>
      <c r="I28" s="110">
        <v>2.4</v>
      </c>
      <c r="J28" s="110">
        <v>2.4</v>
      </c>
      <c r="K28" s="111">
        <f t="shared" si="0"/>
        <v>6.999999999999999</v>
      </c>
      <c r="L28" s="111">
        <v>6.999999999999999</v>
      </c>
      <c r="M28" s="112"/>
      <c r="N28" s="112"/>
      <c r="O28" s="113"/>
      <c r="P28" s="113"/>
    </row>
    <row r="29" spans="1:16" ht="13.5">
      <c r="A29" s="115" t="s">
        <v>80</v>
      </c>
      <c r="B29" s="116">
        <f>SUM(B7:B28)</f>
        <v>23383</v>
      </c>
      <c r="C29" s="116">
        <v>23478</v>
      </c>
      <c r="D29" s="116">
        <f>SUM(D7:D28)</f>
        <v>23459</v>
      </c>
      <c r="E29" s="117">
        <v>38904.324137931035</v>
      </c>
      <c r="F29" s="117">
        <v>31390.1</v>
      </c>
      <c r="G29" s="117">
        <v>298.2</v>
      </c>
      <c r="H29" s="117">
        <v>289.7</v>
      </c>
      <c r="I29" s="117">
        <v>276.7</v>
      </c>
      <c r="J29" s="117">
        <v>263.6</v>
      </c>
      <c r="K29" s="118">
        <f t="shared" si="0"/>
        <v>12.711539281299286</v>
      </c>
      <c r="L29" s="118">
        <v>12.3</v>
      </c>
      <c r="M29" s="117">
        <v>15830.268</v>
      </c>
      <c r="N29" s="117">
        <v>15111.2</v>
      </c>
      <c r="O29" s="117">
        <f>SUM(O7:O28)</f>
        <v>134.7</v>
      </c>
      <c r="P29" s="117">
        <v>127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0">
      <selection activeCell="G26" sqref="G26"/>
    </sheetView>
  </sheetViews>
  <sheetFormatPr defaultColWidth="9.00390625" defaultRowHeight="12.75"/>
  <cols>
    <col min="1" max="1" width="23.625" style="46" customWidth="1"/>
    <col min="2" max="2" width="9.625" style="46" customWidth="1"/>
    <col min="3" max="3" width="9.375" style="46" customWidth="1"/>
    <col min="4" max="4" width="6.50390625" style="46" customWidth="1"/>
    <col min="5" max="5" width="16.625" style="46" customWidth="1"/>
    <col min="6" max="6" width="18.125" style="46" customWidth="1"/>
    <col min="7" max="16384" width="8.875" style="46" customWidth="1"/>
  </cols>
  <sheetData>
    <row r="1" spans="1:6" ht="18">
      <c r="A1" s="44"/>
      <c r="B1" s="45"/>
      <c r="C1" s="45"/>
      <c r="D1" s="45"/>
      <c r="E1" s="45"/>
      <c r="F1" s="45"/>
    </row>
    <row r="2" spans="1:6" ht="17.25">
      <c r="A2" s="47" t="s">
        <v>82</v>
      </c>
      <c r="B2" s="47"/>
      <c r="C2" s="47"/>
      <c r="D2" s="47"/>
      <c r="E2" s="47"/>
      <c r="F2" s="48">
        <v>42893</v>
      </c>
    </row>
    <row r="3" spans="1:6" ht="18" thickBot="1">
      <c r="A3" s="45"/>
      <c r="B3" s="45"/>
      <c r="C3" s="45"/>
      <c r="D3" s="45"/>
      <c r="E3" s="45"/>
      <c r="F3" s="49" t="s">
        <v>83</v>
      </c>
    </row>
    <row r="4" spans="1:6" ht="12.75">
      <c r="A4" s="50" t="s">
        <v>84</v>
      </c>
      <c r="B4" s="51" t="s">
        <v>85</v>
      </c>
      <c r="C4" s="52"/>
      <c r="D4" s="53"/>
      <c r="E4" s="54" t="s">
        <v>86</v>
      </c>
      <c r="F4" s="55" t="s">
        <v>87</v>
      </c>
    </row>
    <row r="5" spans="1:6" ht="12.75">
      <c r="A5" s="56"/>
      <c r="B5" s="57"/>
      <c r="C5" s="58"/>
      <c r="D5" s="59"/>
      <c r="E5" s="60"/>
      <c r="F5" s="61"/>
    </row>
    <row r="6" spans="1:6" ht="33.75" customHeight="1" thickBot="1">
      <c r="A6" s="62"/>
      <c r="B6" s="63" t="s">
        <v>53</v>
      </c>
      <c r="C6" s="64" t="s">
        <v>54</v>
      </c>
      <c r="D6" s="65" t="s">
        <v>21</v>
      </c>
      <c r="E6" s="66"/>
      <c r="F6" s="67"/>
    </row>
    <row r="7" spans="1:6" ht="18">
      <c r="A7" s="68"/>
      <c r="B7" s="69"/>
      <c r="C7" s="70"/>
      <c r="D7" s="71"/>
      <c r="E7" s="72"/>
      <c r="F7" s="73"/>
    </row>
    <row r="8" spans="1:6" ht="18">
      <c r="A8" s="43" t="s">
        <v>1</v>
      </c>
      <c r="B8" s="74"/>
      <c r="C8" s="75"/>
      <c r="D8" s="76"/>
      <c r="E8" s="77"/>
      <c r="F8" s="78"/>
    </row>
    <row r="9" spans="1:6" ht="18">
      <c r="A9" s="43" t="s">
        <v>88</v>
      </c>
      <c r="B9" s="74">
        <v>3556</v>
      </c>
      <c r="C9" s="75">
        <v>2048</v>
      </c>
      <c r="D9" s="76">
        <f aca="true" t="shared" si="0" ref="D9:D14">C9/B9*100</f>
        <v>57.59280089988752</v>
      </c>
      <c r="E9" s="77"/>
      <c r="F9" s="78">
        <v>1730</v>
      </c>
    </row>
    <row r="10" spans="1:6" ht="18">
      <c r="A10" s="43" t="s">
        <v>89</v>
      </c>
      <c r="B10" s="74">
        <v>10597</v>
      </c>
      <c r="C10" s="75">
        <v>4473</v>
      </c>
      <c r="D10" s="76">
        <f t="shared" si="0"/>
        <v>42.21005945078796</v>
      </c>
      <c r="E10" s="77">
        <v>7696</v>
      </c>
      <c r="F10" s="78"/>
    </row>
    <row r="11" spans="1:6" ht="18">
      <c r="A11" s="43" t="s">
        <v>4</v>
      </c>
      <c r="B11" s="74">
        <v>2417</v>
      </c>
      <c r="C11" s="75">
        <v>930</v>
      </c>
      <c r="D11" s="76">
        <f t="shared" si="0"/>
        <v>38.47745138601572</v>
      </c>
      <c r="E11" s="77">
        <v>1565</v>
      </c>
      <c r="F11" s="78">
        <v>795</v>
      </c>
    </row>
    <row r="12" spans="1:6" ht="18">
      <c r="A12" s="43" t="s">
        <v>5</v>
      </c>
      <c r="B12" s="74">
        <v>12946</v>
      </c>
      <c r="C12" s="75">
        <v>6010</v>
      </c>
      <c r="D12" s="76">
        <f>C12/B12*100</f>
        <v>46.423605746948866</v>
      </c>
      <c r="E12" s="77">
        <v>14520</v>
      </c>
      <c r="F12" s="78"/>
    </row>
    <row r="13" spans="1:6" ht="18">
      <c r="A13" s="43" t="s">
        <v>78</v>
      </c>
      <c r="B13" s="74">
        <v>11427</v>
      </c>
      <c r="C13" s="75">
        <v>4179</v>
      </c>
      <c r="D13" s="76">
        <f t="shared" si="0"/>
        <v>36.571278550800734</v>
      </c>
      <c r="E13" s="77">
        <v>7938</v>
      </c>
      <c r="F13" s="78">
        <v>40</v>
      </c>
    </row>
    <row r="14" spans="1:6" ht="18">
      <c r="A14" s="43" t="s">
        <v>6</v>
      </c>
      <c r="B14" s="74">
        <v>15534</v>
      </c>
      <c r="C14" s="75">
        <v>5073</v>
      </c>
      <c r="D14" s="76">
        <f t="shared" si="0"/>
        <v>32.65739667825415</v>
      </c>
      <c r="E14" s="77">
        <v>19610</v>
      </c>
      <c r="F14" s="78">
        <v>300</v>
      </c>
    </row>
    <row r="15" spans="1:6" ht="18">
      <c r="A15" s="43" t="s">
        <v>7</v>
      </c>
      <c r="B15" s="74">
        <v>37459</v>
      </c>
      <c r="C15" s="75"/>
      <c r="D15" s="76"/>
      <c r="E15" s="77"/>
      <c r="F15" s="78"/>
    </row>
    <row r="16" spans="1:6" ht="18">
      <c r="A16" s="43" t="s">
        <v>8</v>
      </c>
      <c r="B16" s="74">
        <v>8600</v>
      </c>
      <c r="C16" s="75"/>
      <c r="D16" s="76"/>
      <c r="E16" s="77"/>
      <c r="F16" s="78"/>
    </row>
    <row r="17" spans="1:6" ht="18">
      <c r="A17" s="43" t="s">
        <v>9</v>
      </c>
      <c r="B17" s="74">
        <v>12776</v>
      </c>
      <c r="C17" s="75">
        <v>10820</v>
      </c>
      <c r="D17" s="76">
        <f>C17/B17*100</f>
        <v>84.69004383218535</v>
      </c>
      <c r="E17" s="77">
        <v>38450</v>
      </c>
      <c r="F17" s="78"/>
    </row>
    <row r="18" spans="1:6" ht="18">
      <c r="A18" s="43" t="s">
        <v>10</v>
      </c>
      <c r="B18" s="74">
        <v>10002</v>
      </c>
      <c r="C18" s="75">
        <v>3850</v>
      </c>
      <c r="D18" s="76">
        <f>C18/B18*100</f>
        <v>38.492301539692065</v>
      </c>
      <c r="E18" s="77">
        <v>13210</v>
      </c>
      <c r="F18" s="78">
        <v>4680</v>
      </c>
    </row>
    <row r="19" spans="1:6" ht="18">
      <c r="A19" s="43" t="s">
        <v>11</v>
      </c>
      <c r="B19" s="74">
        <v>8875</v>
      </c>
      <c r="C19" s="75"/>
      <c r="D19" s="76"/>
      <c r="E19" s="77">
        <v>4560</v>
      </c>
      <c r="F19" s="78"/>
    </row>
    <row r="20" spans="1:6" ht="18">
      <c r="A20" s="43" t="s">
        <v>90</v>
      </c>
      <c r="B20" s="74">
        <v>15154</v>
      </c>
      <c r="C20" s="75">
        <v>3750</v>
      </c>
      <c r="D20" s="76">
        <f>C20/B20*100</f>
        <v>24.745941665566846</v>
      </c>
      <c r="E20" s="77">
        <v>10598</v>
      </c>
      <c r="F20" s="78"/>
    </row>
    <row r="21" spans="1:6" ht="18">
      <c r="A21" s="43" t="s">
        <v>13</v>
      </c>
      <c r="B21" s="74">
        <v>5234</v>
      </c>
      <c r="C21" s="75">
        <v>540</v>
      </c>
      <c r="D21" s="76">
        <f>C21/B21*100</f>
        <v>10.317157050057316</v>
      </c>
      <c r="E21" s="77">
        <v>5277</v>
      </c>
      <c r="F21" s="78">
        <v>1132</v>
      </c>
    </row>
    <row r="22" spans="1:6" ht="18">
      <c r="A22" s="43" t="s">
        <v>14</v>
      </c>
      <c r="B22" s="74">
        <v>4893</v>
      </c>
      <c r="C22" s="75">
        <v>2940</v>
      </c>
      <c r="D22" s="76">
        <f>C22/B22*100</f>
        <v>60.08583690987125</v>
      </c>
      <c r="E22" s="77">
        <v>2260</v>
      </c>
      <c r="F22" s="78">
        <v>1120</v>
      </c>
    </row>
    <row r="23" spans="1:6" ht="18">
      <c r="A23" s="43" t="s">
        <v>91</v>
      </c>
      <c r="B23" s="74">
        <v>8480</v>
      </c>
      <c r="C23" s="75">
        <v>700</v>
      </c>
      <c r="D23" s="76">
        <f>C23/B23*100</f>
        <v>8.254716981132075</v>
      </c>
      <c r="E23" s="77"/>
      <c r="F23" s="78"/>
    </row>
    <row r="24" spans="1:6" ht="18">
      <c r="A24" s="43" t="s">
        <v>92</v>
      </c>
      <c r="B24" s="74">
        <v>10529</v>
      </c>
      <c r="C24" s="75">
        <v>2400</v>
      </c>
      <c r="D24" s="76">
        <f>C24/B24*100</f>
        <v>22.79418748219204</v>
      </c>
      <c r="E24" s="77">
        <v>6100</v>
      </c>
      <c r="F24" s="78"/>
    </row>
    <row r="25" spans="1:6" ht="18">
      <c r="A25" s="43" t="s">
        <v>17</v>
      </c>
      <c r="B25" s="74">
        <v>7599</v>
      </c>
      <c r="C25" s="75">
        <v>3285</v>
      </c>
      <c r="D25" s="76">
        <f>C25/B25*100</f>
        <v>43.22937228582708</v>
      </c>
      <c r="E25" s="77">
        <v>5569</v>
      </c>
      <c r="F25" s="78"/>
    </row>
    <row r="26" spans="1:6" ht="18">
      <c r="A26" s="43" t="s">
        <v>18</v>
      </c>
      <c r="B26" s="74">
        <v>7363</v>
      </c>
      <c r="C26" s="75">
        <v>6658</v>
      </c>
      <c r="D26" s="76">
        <f>C26/B26*100</f>
        <v>90.42509846529947</v>
      </c>
      <c r="E26" s="77">
        <v>19652</v>
      </c>
      <c r="F26" s="78">
        <v>542</v>
      </c>
    </row>
    <row r="27" spans="1:6" ht="18">
      <c r="A27" s="43" t="s">
        <v>93</v>
      </c>
      <c r="B27" s="74">
        <v>13189</v>
      </c>
      <c r="C27" s="75">
        <v>2640</v>
      </c>
      <c r="D27" s="76">
        <f>C27/B27*100</f>
        <v>20.016680567139282</v>
      </c>
      <c r="E27" s="77">
        <v>18546</v>
      </c>
      <c r="F27" s="78"/>
    </row>
    <row r="28" spans="1:6" ht="18">
      <c r="A28" s="43" t="s">
        <v>20</v>
      </c>
      <c r="B28" s="74">
        <v>18079</v>
      </c>
      <c r="C28" s="75">
        <v>4742</v>
      </c>
      <c r="D28" s="76">
        <f>C28/B28*100</f>
        <v>26.229326843298857</v>
      </c>
      <c r="E28" s="77">
        <v>14628</v>
      </c>
      <c r="F28" s="78"/>
    </row>
    <row r="29" spans="1:6" ht="18" thickBot="1">
      <c r="A29" s="79"/>
      <c r="B29" s="80"/>
      <c r="C29" s="81"/>
      <c r="D29" s="82"/>
      <c r="E29" s="83"/>
      <c r="F29" s="84"/>
    </row>
    <row r="30" spans="1:6" ht="18" thickBot="1">
      <c r="A30" s="85" t="s">
        <v>56</v>
      </c>
      <c r="B30" s="86">
        <v>237642</v>
      </c>
      <c r="C30" s="87">
        <f>SUM(C8:C28)</f>
        <v>65038</v>
      </c>
      <c r="D30" s="88">
        <f>C30/B30*100</f>
        <v>27.368057834894504</v>
      </c>
      <c r="E30" s="89">
        <f>SUM(E8:E28)</f>
        <v>190179</v>
      </c>
      <c r="F30" s="90">
        <f>SUM(F8:F28)</f>
        <v>10339</v>
      </c>
    </row>
  </sheetData>
  <sheetProtection/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2017-06-07T06:50:41Z</cp:lastPrinted>
  <dcterms:created xsi:type="dcterms:W3CDTF">2016-12-20T07:25:22Z</dcterms:created>
  <dcterms:modified xsi:type="dcterms:W3CDTF">2017-06-07T06:50:47Z</dcterms:modified>
  <cp:category/>
  <cp:version/>
  <cp:contentType/>
  <cp:contentStatus/>
</cp:coreProperties>
</file>