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сев 2017" sheetId="1" r:id="rId1"/>
    <sheet name="молоко" sheetId="2" r:id="rId2"/>
    <sheet name="полевые работы" sheetId="3" r:id="rId3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<sst xmlns="http://schemas.openxmlformats.org/spreadsheetml/2006/main" count="209" uniqueCount="96">
  <si>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</si>
  <si>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</si>
  <si>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</si>
  <si>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</si>
  <si>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</si>
  <si>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</si>
  <si>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</si>
  <si>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</si>
  <si>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</si>
  <si>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</si>
  <si>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</si>
  <si>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</si>
  <si>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</si>
  <si>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</si>
  <si>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</si>
  <si>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</si>
  <si>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</si>
  <si>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</si>
  <si>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</si>
  <si>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</si>
  <si>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</si>
  <si>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</si>
  <si>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</si>
  <si>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</si>
  <si>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</si>
  <si>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</si>
  <si>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</si>
  <si>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</si>
  <si>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</si>
  <si>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</si>
  <si>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</si>
  <si>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</si>
  <si>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</si>
  <si>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</si>
  <si>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</si>
  <si>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</si>
  <si>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</si>
  <si>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</si>
  <si>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</si>
  <si>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</si>
  <si>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</si>
  <si>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</si>
  <si>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</si>
  <si>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</si>
  <si>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</si>
  <si>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</si>
  <si>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</si>
  <si>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</si>
  <si>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</si>
  <si>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</si>
  <si>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</si>
  <si>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</si>
  <si>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</si>
  <si>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</si>
  <si>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</si>
  <si>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</si>
  <si>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</si>
  <si>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</si>
  <si>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</si>
  <si>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</si>
  <si>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</si>
  <si>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</si>
  <si>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</si>
  <si>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</si>
  <si>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</si>
  <si>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</si>
  <si>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</si>
  <si>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</si>
  <si>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</si>
  <si>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</si>
  <si>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</si>
  <si>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</si>
  <si>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</si>
  <si>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</si>
  <si>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</si>
  <si>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</si>
  <si>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</si>
  <si>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</si>
  <si>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</si>
  <si>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</si>
  <si>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</si>
  <si>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Многолетние травы (беспокров.)</t>
  </si>
  <si>
    <t>31.05</t>
  </si>
  <si>
    <t>01.06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</si>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</sst>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</numFmts>
  <fonts count="3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7" fillId="24" borderId="15" xfId="59" applyFont="1" applyFill="1" applyBorder="1" applyAlignment="1" applyProtection="1">
      <alignment horizontal="center" vertical="center"/>
      <protection locked="0"/>
    </xf>
    <xf numFmtId="49" fontId="27" fillId="24" borderId="15" xfId="56" applyNumberFormat="1" applyFont="1" applyFill="1" applyBorder="1" applyAlignment="1">
      <alignment horizontal="center" vertical="center"/>
      <protection/>
    </xf>
    <xf numFmtId="0" fontId="28" fillId="0" borderId="15" xfId="56" applyFont="1" applyFill="1" applyBorder="1" applyAlignment="1">
      <alignment vertical="top" wrapText="1"/>
      <protection/>
    </xf>
    <xf numFmtId="1" fontId="27" fillId="25" borderId="15" xfId="56" applyNumberFormat="1" applyFont="1" applyFill="1" applyBorder="1" applyAlignment="1">
      <alignment horizontal="center"/>
      <protection/>
    </xf>
    <xf numFmtId="172" fontId="27" fillId="25" borderId="15" xfId="56" applyNumberFormat="1" applyFont="1" applyFill="1" applyBorder="1" applyAlignment="1">
      <alignment horizontal="center"/>
      <protection/>
    </xf>
    <xf numFmtId="172" fontId="27" fillId="25" borderId="15" xfId="59" applyNumberFormat="1" applyFont="1" applyFill="1" applyBorder="1" applyAlignment="1" applyProtection="1">
      <alignment horizontal="center" vertical="center"/>
      <protection locked="0"/>
    </xf>
    <xf numFmtId="172" fontId="27" fillId="24" borderId="15" xfId="59" applyNumberFormat="1" applyFont="1" applyFill="1" applyBorder="1" applyAlignment="1" applyProtection="1">
      <alignment horizontal="center" vertical="center"/>
      <protection locked="0"/>
    </xf>
    <xf numFmtId="172" fontId="27" fillId="25" borderId="15" xfId="59" applyNumberFormat="1" applyFont="1" applyFill="1" applyBorder="1" applyAlignment="1" applyProtection="1">
      <alignment horizontal="center"/>
      <protection/>
    </xf>
    <xf numFmtId="172" fontId="27" fillId="25" borderId="15" xfId="59" applyNumberFormat="1" applyFont="1" applyFill="1" applyBorder="1" applyAlignment="1" applyProtection="1">
      <alignment horizontal="center"/>
      <protection locked="0"/>
    </xf>
    <xf numFmtId="0" fontId="27" fillId="25" borderId="15" xfId="56" applyFont="1" applyFill="1" applyBorder="1" applyAlignment="1">
      <alignment horizontal="center"/>
      <protection/>
    </xf>
    <xf numFmtId="0" fontId="29" fillId="24" borderId="15" xfId="56" applyFont="1" applyFill="1" applyBorder="1" applyAlignment="1">
      <alignment horizontal="center" vertical="top" wrapText="1"/>
      <protection/>
    </xf>
    <xf numFmtId="1" fontId="26" fillId="24" borderId="15" xfId="56" applyNumberFormat="1" applyFont="1" applyFill="1" applyBorder="1" applyAlignment="1">
      <alignment horizontal="center"/>
      <protection/>
    </xf>
    <xf numFmtId="172" fontId="26" fillId="25" borderId="15" xfId="56" applyNumberFormat="1" applyFont="1" applyFill="1" applyBorder="1" applyAlignment="1">
      <alignment horizontal="center"/>
      <protection/>
    </xf>
    <xf numFmtId="172" fontId="26" fillId="24" borderId="15" xfId="56" applyNumberFormat="1" applyFont="1" applyFill="1" applyBorder="1" applyAlignment="1">
      <alignment horizontal="center"/>
      <protection/>
    </xf>
    <xf numFmtId="172" fontId="26" fillId="25" borderId="15" xfId="59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 wrapText="1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 vertical="center"/>
      <protection/>
    </xf>
    <xf numFmtId="0" fontId="26" fillId="24" borderId="15" xfId="60" applyFont="1" applyFill="1" applyBorder="1" applyAlignment="1" applyProtection="1">
      <alignment horizontal="left" vertical="center"/>
      <protection locked="0"/>
    </xf>
    <xf numFmtId="0" fontId="27" fillId="24" borderId="15" xfId="59" applyFont="1" applyFill="1" applyBorder="1" applyAlignment="1" applyProtection="1">
      <alignment horizontal="center" vertical="center" wrapText="1"/>
      <protection locked="0"/>
    </xf>
    <xf numFmtId="0" fontId="27" fillId="24" borderId="15" xfId="59" applyFont="1" applyFill="1" applyBorder="1" applyAlignment="1" applyProtection="1">
      <alignment horizontal="center"/>
      <protection locked="0"/>
    </xf>
    <xf numFmtId="0" fontId="27" fillId="24" borderId="15" xfId="60" applyFont="1" applyFill="1" applyBorder="1" applyAlignment="1" applyProtection="1">
      <alignment horizontal="center"/>
      <protection locked="0"/>
    </xf>
    <xf numFmtId="0" fontId="27" fillId="24" borderId="15" xfId="56" applyFont="1" applyFill="1" applyBorder="1" applyAlignment="1">
      <alignment horizontal="center"/>
      <protection/>
    </xf>
    <xf numFmtId="0" fontId="27" fillId="24" borderId="15" xfId="59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14" fontId="30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6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35" xfId="61" applyFont="1" applyFill="1" applyBorder="1" applyAlignment="1" applyProtection="1">
      <alignment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2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2" fontId="30" fillId="0" borderId="44" xfId="0" applyNumberFormat="1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W27" sqref="AW27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375" style="16" customWidth="1"/>
    <col min="22" max="22" width="8.25390625" style="16" customWidth="1"/>
    <col min="23" max="23" width="7.37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6.125" style="16" customWidth="1"/>
    <col min="28" max="29" width="5.625" style="16" customWidth="1"/>
    <col min="30" max="30" width="8.25390625" style="16" customWidth="1"/>
    <col min="31" max="33" width="8.125" style="16" customWidth="1"/>
    <col min="34" max="35" width="7.125" style="16" customWidth="1"/>
    <col min="36" max="37" width="6.00390625" style="16" customWidth="1"/>
    <col min="38" max="39" width="7.25390625" style="16" customWidth="1"/>
    <col min="40" max="40" width="5.625" style="16" customWidth="1"/>
    <col min="41" max="41" width="5.375" style="16" customWidth="1"/>
    <col min="42" max="44" width="6.00390625" style="16" customWidth="1"/>
    <col min="45" max="45" width="6.125" style="16" customWidth="1"/>
    <col min="46" max="46" width="5.375" style="16" customWidth="1"/>
    <col min="47" max="47" width="5.625" style="16" customWidth="1"/>
    <col min="48" max="48" width="6.25390625" style="16" customWidth="1"/>
    <col min="49" max="49" width="6.00390625" style="16" customWidth="1"/>
    <col min="50" max="50" width="6.125" style="16" customWidth="1"/>
    <col min="51" max="51" width="6.00390625" style="16" customWidth="1"/>
    <col min="52" max="55" width="7.125" style="16" customWidth="1"/>
    <col min="56" max="56" width="6.00390625" style="16" customWidth="1"/>
    <col min="57" max="57" width="5.375" style="16" customWidth="1"/>
    <col min="58" max="59" width="7.125" style="16" customWidth="1"/>
    <col min="60" max="60" width="6.375" style="16" customWidth="1"/>
    <col min="61" max="61" width="7.25390625" style="16" customWidth="1"/>
    <col min="62" max="62" width="4.75390625" style="16" customWidth="1"/>
    <col min="63" max="63" width="5.25390625" style="16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8" t="s">
        <v>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9">
        <v>42887</v>
      </c>
      <c r="M2" s="60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1"/>
      <c r="BG2" s="51"/>
      <c r="BH2" s="15"/>
      <c r="BI2" s="15"/>
      <c r="BJ2" s="15"/>
      <c r="BK2" s="15"/>
      <c r="BL2" s="15"/>
      <c r="BM2" s="15"/>
    </row>
    <row r="3" spans="1:65" ht="19.5" customHeight="1">
      <c r="A3" s="50" t="s">
        <v>24</v>
      </c>
      <c r="B3" s="50" t="s">
        <v>25</v>
      </c>
      <c r="C3" s="50"/>
      <c r="D3" s="50"/>
      <c r="E3" s="50"/>
      <c r="F3" s="55" t="s">
        <v>26</v>
      </c>
      <c r="G3" s="61"/>
      <c r="H3" s="61"/>
      <c r="I3" s="61"/>
      <c r="J3" s="61"/>
      <c r="K3" s="61"/>
      <c r="L3" s="61"/>
      <c r="M3" s="61"/>
      <c r="N3" s="61"/>
      <c r="O3" s="62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5" t="s">
        <v>27</v>
      </c>
      <c r="AE3" s="56"/>
      <c r="AF3" s="56"/>
      <c r="AG3" s="56"/>
      <c r="AH3" s="56"/>
      <c r="AI3" s="56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0" t="s">
        <v>28</v>
      </c>
      <c r="AW3" s="50"/>
      <c r="AX3" s="50" t="s">
        <v>29</v>
      </c>
      <c r="AY3" s="50"/>
      <c r="AZ3" s="50" t="s">
        <v>30</v>
      </c>
      <c r="BA3" s="50"/>
      <c r="BB3" s="53"/>
      <c r="BC3" s="53"/>
      <c r="BD3" s="54"/>
      <c r="BE3" s="54"/>
      <c r="BF3" s="54"/>
      <c r="BG3" s="54"/>
      <c r="BH3" s="54"/>
      <c r="BI3" s="54"/>
      <c r="BJ3" s="54"/>
      <c r="BK3" s="54"/>
      <c r="BL3" s="54"/>
      <c r="BM3" s="54"/>
    </row>
    <row r="4" spans="1:65" ht="45.75" customHeight="1">
      <c r="A4" s="50"/>
      <c r="B4" s="50"/>
      <c r="C4" s="50"/>
      <c r="D4" s="50"/>
      <c r="E4" s="50"/>
      <c r="F4" s="50" t="s">
        <v>31</v>
      </c>
      <c r="G4" s="50"/>
      <c r="H4" s="50"/>
      <c r="I4" s="50"/>
      <c r="J4" s="49" t="s">
        <v>32</v>
      </c>
      <c r="K4" s="49"/>
      <c r="L4" s="49" t="s">
        <v>33</v>
      </c>
      <c r="M4" s="49"/>
      <c r="N4" s="52" t="s">
        <v>34</v>
      </c>
      <c r="O4" s="52"/>
      <c r="P4" s="52" t="s">
        <v>35</v>
      </c>
      <c r="Q4" s="52"/>
      <c r="R4" s="52" t="s">
        <v>36</v>
      </c>
      <c r="S4" s="52"/>
      <c r="T4" s="52" t="s">
        <v>37</v>
      </c>
      <c r="U4" s="52"/>
      <c r="V4" s="52" t="s">
        <v>38</v>
      </c>
      <c r="W4" s="52"/>
      <c r="X4" s="52" t="s">
        <v>39</v>
      </c>
      <c r="Y4" s="52"/>
      <c r="Z4" s="52" t="s">
        <v>59</v>
      </c>
      <c r="AA4" s="52"/>
      <c r="AB4" s="52" t="s">
        <v>57</v>
      </c>
      <c r="AC4" s="52"/>
      <c r="AD4" s="50" t="s">
        <v>31</v>
      </c>
      <c r="AE4" s="50"/>
      <c r="AF4" s="49" t="s">
        <v>40</v>
      </c>
      <c r="AG4" s="49"/>
      <c r="AH4" s="49" t="s">
        <v>41</v>
      </c>
      <c r="AI4" s="49"/>
      <c r="AJ4" s="49" t="s">
        <v>42</v>
      </c>
      <c r="AK4" s="49"/>
      <c r="AL4" s="49" t="s">
        <v>43</v>
      </c>
      <c r="AM4" s="49"/>
      <c r="AN4" s="49" t="s">
        <v>44</v>
      </c>
      <c r="AO4" s="49"/>
      <c r="AP4" s="49" t="s">
        <v>45</v>
      </c>
      <c r="AQ4" s="49"/>
      <c r="AR4" s="49" t="s">
        <v>46</v>
      </c>
      <c r="AS4" s="49"/>
      <c r="AT4" s="49" t="s">
        <v>47</v>
      </c>
      <c r="AU4" s="49"/>
      <c r="AV4" s="50"/>
      <c r="AW4" s="50"/>
      <c r="AX4" s="50"/>
      <c r="AY4" s="50"/>
      <c r="AZ4" s="50" t="s">
        <v>48</v>
      </c>
      <c r="BA4" s="50"/>
      <c r="BB4" s="49" t="s">
        <v>49</v>
      </c>
      <c r="BC4" s="49"/>
      <c r="BD4" s="49" t="s">
        <v>50</v>
      </c>
      <c r="BE4" s="49"/>
      <c r="BF4" s="49" t="s">
        <v>51</v>
      </c>
      <c r="BG4" s="49"/>
      <c r="BH4" s="49" t="s">
        <v>81</v>
      </c>
      <c r="BI4" s="49"/>
      <c r="BJ4" s="49" t="s">
        <v>52</v>
      </c>
      <c r="BK4" s="49"/>
      <c r="BL4" s="49" t="s">
        <v>58</v>
      </c>
      <c r="BM4" s="49"/>
    </row>
    <row r="5" spans="1:65" ht="31.5" customHeight="1">
      <c r="A5" s="50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643</v>
      </c>
      <c r="D6" s="7">
        <f>C6/B6*100</f>
        <v>100</v>
      </c>
      <c r="E6" s="6"/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643</v>
      </c>
      <c r="BB6" s="9"/>
      <c r="BC6" s="9"/>
      <c r="BD6" s="9"/>
      <c r="BE6" s="9"/>
      <c r="BF6" s="9"/>
      <c r="BG6" s="9">
        <v>590</v>
      </c>
      <c r="BH6" s="9"/>
      <c r="BI6" s="9">
        <v>53</v>
      </c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>G7+AE7+AW7+AY7+BA7</f>
        <v>17927</v>
      </c>
      <c r="D7" s="7">
        <f>C7/B7*100</f>
        <v>105.8764469643279</v>
      </c>
      <c r="E7" s="6"/>
      <c r="F7" s="6">
        <f aca="true" t="shared" si="2" ref="F7:F27">J7+L7+N7+P7+R7+T7+V7+X7+Z7+AB7</f>
        <v>3728</v>
      </c>
      <c r="G7" s="6">
        <f>K7+M7+O7+Q7+S7+U7+W7+Y7+AA7+AC7</f>
        <v>4251</v>
      </c>
      <c r="H7" s="7">
        <f>G7/F7*100</f>
        <v>114.02896995708154</v>
      </c>
      <c r="I7" s="6"/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2961</v>
      </c>
      <c r="P7" s="6"/>
      <c r="Q7" s="6"/>
      <c r="R7" s="6"/>
      <c r="S7" s="6"/>
      <c r="T7" s="6">
        <v>375</v>
      </c>
      <c r="U7" s="6">
        <v>260</v>
      </c>
      <c r="V7" s="6">
        <v>40</v>
      </c>
      <c r="W7" s="6">
        <v>40</v>
      </c>
      <c r="X7" s="6">
        <v>60</v>
      </c>
      <c r="Y7" s="6">
        <v>60</v>
      </c>
      <c r="Z7" s="6"/>
      <c r="AA7" s="6">
        <v>60</v>
      </c>
      <c r="AB7" s="6"/>
      <c r="AC7" s="6"/>
      <c r="AD7" s="6">
        <f>AF7+AH7+AJ7+AL7+AN7+AP7+AR7+AT7</f>
        <v>6957</v>
      </c>
      <c r="AE7" s="6">
        <f>AG7+AI7+AK7+AM7+AO7+AQ7+AS7+AU7</f>
        <v>7331</v>
      </c>
      <c r="AF7" s="6">
        <v>5957</v>
      </c>
      <c r="AG7" s="6">
        <v>5631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1700</v>
      </c>
      <c r="AT7" s="6"/>
      <c r="AU7" s="6"/>
      <c r="AV7" s="6">
        <v>12</v>
      </c>
      <c r="AW7" s="6">
        <v>12</v>
      </c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6333</v>
      </c>
      <c r="BB7" s="6">
        <v>80</v>
      </c>
      <c r="BC7" s="6">
        <v>80</v>
      </c>
      <c r="BD7" s="6">
        <v>450</v>
      </c>
      <c r="BE7" s="6">
        <v>404</v>
      </c>
      <c r="BF7" s="6">
        <v>4338</v>
      </c>
      <c r="BG7" s="6">
        <v>4338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21583</v>
      </c>
      <c r="D8" s="7">
        <f aca="true" t="shared" si="5" ref="D8:D27">C8/B8*100</f>
        <v>100</v>
      </c>
      <c r="E8" s="6"/>
      <c r="F8" s="6">
        <f t="shared" si="2"/>
        <v>9678</v>
      </c>
      <c r="G8" s="6">
        <f aca="true" t="shared" si="6" ref="G8:G26">K8+M8+O8+Q8+S8+U8+W8+Y8+AA8+AC8</f>
        <v>9952</v>
      </c>
      <c r="H8" s="7">
        <f aca="true" t="shared" si="7" ref="H8:H27">G8/F8*100</f>
        <v>102.83116346352553</v>
      </c>
      <c r="I8" s="6"/>
      <c r="J8" s="6">
        <v>4294</v>
      </c>
      <c r="K8" s="6">
        <v>4352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>
        <v>30</v>
      </c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8030</v>
      </c>
      <c r="AF8" s="6">
        <v>6913</v>
      </c>
      <c r="AG8" s="6">
        <v>6916</v>
      </c>
      <c r="AH8" s="6"/>
      <c r="AI8" s="6"/>
      <c r="AJ8" s="6"/>
      <c r="AK8" s="6"/>
      <c r="AL8" s="6"/>
      <c r="AM8" s="6"/>
      <c r="AN8" s="6">
        <v>820</v>
      </c>
      <c r="AO8" s="6">
        <v>652</v>
      </c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305</v>
      </c>
      <c r="AZ8" s="6">
        <f t="shared" si="3"/>
        <v>3154</v>
      </c>
      <c r="BA8" s="6">
        <f t="shared" si="4"/>
        <v>3231</v>
      </c>
      <c r="BB8" s="6">
        <v>800</v>
      </c>
      <c r="BC8" s="6">
        <v>793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8057</v>
      </c>
      <c r="D9" s="7">
        <f t="shared" si="5"/>
        <v>100.59932575852166</v>
      </c>
      <c r="E9" s="6"/>
      <c r="F9" s="6">
        <f t="shared" si="2"/>
        <v>3878</v>
      </c>
      <c r="G9" s="6">
        <f t="shared" si="6"/>
        <v>3926</v>
      </c>
      <c r="H9" s="7">
        <f t="shared" si="7"/>
        <v>101.23775141825683</v>
      </c>
      <c r="I9" s="6"/>
      <c r="J9" s="6">
        <v>1337</v>
      </c>
      <c r="K9" s="6">
        <v>1437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304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1409</v>
      </c>
      <c r="AF9" s="6">
        <v>1295</v>
      </c>
      <c r="AG9" s="6">
        <v>1295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>
        <v>114</v>
      </c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2722</v>
      </c>
      <c r="BB9" s="6">
        <v>0</v>
      </c>
      <c r="BC9" s="6">
        <v>100</v>
      </c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18722</v>
      </c>
      <c r="D10" s="7">
        <f t="shared" si="5"/>
        <v>100</v>
      </c>
      <c r="E10" s="6"/>
      <c r="F10" s="6">
        <f t="shared" si="2"/>
        <v>9376</v>
      </c>
      <c r="G10" s="6">
        <f t="shared" si="6"/>
        <v>9541</v>
      </c>
      <c r="H10" s="7">
        <f t="shared" si="7"/>
        <v>101.75981228668942</v>
      </c>
      <c r="I10" s="6"/>
      <c r="J10" s="6">
        <v>5563</v>
      </c>
      <c r="K10" s="6">
        <v>4426</v>
      </c>
      <c r="L10" s="6">
        <v>1706</v>
      </c>
      <c r="M10" s="6">
        <v>2528</v>
      </c>
      <c r="N10" s="6">
        <v>860</v>
      </c>
      <c r="O10" s="6">
        <v>954</v>
      </c>
      <c r="P10" s="6">
        <v>841</v>
      </c>
      <c r="Q10" s="6">
        <v>1014</v>
      </c>
      <c r="R10" s="6">
        <v>30</v>
      </c>
      <c r="S10" s="6">
        <v>30</v>
      </c>
      <c r="T10" s="6">
        <v>227</v>
      </c>
      <c r="U10" s="6">
        <v>331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8610</v>
      </c>
      <c r="AF10" s="6">
        <v>7321</v>
      </c>
      <c r="AG10" s="6">
        <v>7544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910</v>
      </c>
      <c r="AR10" s="6">
        <v>156</v>
      </c>
      <c r="AS10" s="6">
        <v>156</v>
      </c>
      <c r="AT10" s="6"/>
      <c r="AU10" s="6"/>
      <c r="AV10" s="6">
        <v>147</v>
      </c>
      <c r="AW10" s="6">
        <v>86</v>
      </c>
      <c r="AX10" s="6">
        <v>212</v>
      </c>
      <c r="AY10" s="6">
        <v>94</v>
      </c>
      <c r="AZ10" s="6">
        <f t="shared" si="3"/>
        <v>398</v>
      </c>
      <c r="BA10" s="6">
        <f t="shared" si="4"/>
        <v>391</v>
      </c>
      <c r="BB10" s="6"/>
      <c r="BC10" s="6"/>
      <c r="BD10" s="6"/>
      <c r="BE10" s="6"/>
      <c r="BF10" s="6">
        <v>398</v>
      </c>
      <c r="BG10" s="6">
        <v>185</v>
      </c>
      <c r="BH10" s="6"/>
      <c r="BI10" s="6">
        <v>206</v>
      </c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29946</v>
      </c>
      <c r="D11" s="7">
        <f t="shared" si="5"/>
        <v>100.28129395218002</v>
      </c>
      <c r="E11" s="6"/>
      <c r="F11" s="6">
        <f t="shared" si="2"/>
        <v>10900</v>
      </c>
      <c r="G11" s="6">
        <f t="shared" si="6"/>
        <v>11376</v>
      </c>
      <c r="H11" s="7">
        <f t="shared" si="7"/>
        <v>104.36697247706421</v>
      </c>
      <c r="I11" s="6"/>
      <c r="J11" s="6">
        <v>3878</v>
      </c>
      <c r="K11" s="6">
        <v>4018</v>
      </c>
      <c r="L11" s="6">
        <v>2191</v>
      </c>
      <c r="M11" s="6">
        <v>2587</v>
      </c>
      <c r="N11" s="6">
        <v>3340</v>
      </c>
      <c r="O11" s="6">
        <v>3368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710</v>
      </c>
      <c r="V11" s="6">
        <v>482</v>
      </c>
      <c r="W11" s="6">
        <v>389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10983</v>
      </c>
      <c r="AF11" s="6">
        <v>11271</v>
      </c>
      <c r="AG11" s="6">
        <v>10983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>
        <v>3</v>
      </c>
      <c r="AX11" s="6"/>
      <c r="AY11" s="6"/>
      <c r="AZ11" s="6">
        <f t="shared" si="3"/>
        <v>7688</v>
      </c>
      <c r="BA11" s="6">
        <f t="shared" si="4"/>
        <v>7584</v>
      </c>
      <c r="BB11" s="6">
        <v>600</v>
      </c>
      <c r="BC11" s="6">
        <v>600</v>
      </c>
      <c r="BD11" s="6"/>
      <c r="BE11" s="6"/>
      <c r="BF11" s="6">
        <v>6643</v>
      </c>
      <c r="BG11" s="6">
        <v>6555</v>
      </c>
      <c r="BH11" s="6">
        <v>445</v>
      </c>
      <c r="BI11" s="6">
        <v>429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55781</v>
      </c>
      <c r="D12" s="7">
        <f t="shared" si="5"/>
        <v>100</v>
      </c>
      <c r="E12" s="6"/>
      <c r="F12" s="6">
        <f t="shared" si="2"/>
        <v>31353</v>
      </c>
      <c r="G12" s="6">
        <f t="shared" si="6"/>
        <v>32264</v>
      </c>
      <c r="H12" s="7">
        <f t="shared" si="7"/>
        <v>102.90562306637324</v>
      </c>
      <c r="I12" s="6"/>
      <c r="J12" s="6">
        <v>18923</v>
      </c>
      <c r="K12" s="6">
        <v>18938</v>
      </c>
      <c r="L12" s="6">
        <v>9993</v>
      </c>
      <c r="M12" s="6">
        <v>10807</v>
      </c>
      <c r="N12" s="6">
        <v>834</v>
      </c>
      <c r="O12" s="6">
        <v>1277</v>
      </c>
      <c r="P12" s="6"/>
      <c r="Q12" s="6">
        <v>13</v>
      </c>
      <c r="R12" s="6"/>
      <c r="S12" s="6"/>
      <c r="T12" s="6">
        <v>843</v>
      </c>
      <c r="U12" s="6">
        <v>954</v>
      </c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17048</v>
      </c>
      <c r="AF12" s="6">
        <v>18249</v>
      </c>
      <c r="AG12" s="6">
        <v>17048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>
        <v>30</v>
      </c>
      <c r="AX12" s="6">
        <v>31.5</v>
      </c>
      <c r="AY12" s="6">
        <v>31</v>
      </c>
      <c r="AZ12" s="6">
        <f t="shared" si="3"/>
        <v>6118</v>
      </c>
      <c r="BA12" s="6">
        <f t="shared" si="4"/>
        <v>6408</v>
      </c>
      <c r="BB12" s="6">
        <v>415</v>
      </c>
      <c r="BC12" s="6">
        <v>301</v>
      </c>
      <c r="BD12" s="6"/>
      <c r="BE12" s="6"/>
      <c r="BF12" s="6">
        <v>5353</v>
      </c>
      <c r="BG12" s="6">
        <v>5407</v>
      </c>
      <c r="BH12" s="6">
        <v>350</v>
      </c>
      <c r="BI12" s="6">
        <v>700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71969</v>
      </c>
      <c r="D13" s="7">
        <f t="shared" si="5"/>
        <v>101.00628754280581</v>
      </c>
      <c r="E13" s="6"/>
      <c r="F13" s="6">
        <f t="shared" si="2"/>
        <v>36892</v>
      </c>
      <c r="G13" s="6">
        <f>K13+M13+O13+Q13+S13+U13+W13+Y13+AA13+AC13</f>
        <v>37709</v>
      </c>
      <c r="H13" s="7">
        <f t="shared" si="7"/>
        <v>102.21457226498968</v>
      </c>
      <c r="I13" s="6"/>
      <c r="J13" s="6">
        <v>10136</v>
      </c>
      <c r="K13" s="6">
        <v>14054</v>
      </c>
      <c r="L13" s="6">
        <v>14149</v>
      </c>
      <c r="M13" s="6">
        <v>13847</v>
      </c>
      <c r="N13" s="6">
        <v>4924</v>
      </c>
      <c r="O13" s="6">
        <v>5189</v>
      </c>
      <c r="P13" s="6">
        <v>2313</v>
      </c>
      <c r="Q13" s="6">
        <v>668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26691</v>
      </c>
      <c r="AF13" s="6">
        <v>26691</v>
      </c>
      <c r="AG13" s="6">
        <v>26691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121</v>
      </c>
      <c r="AX13" s="6">
        <v>157</v>
      </c>
      <c r="AY13" s="6">
        <v>167</v>
      </c>
      <c r="AZ13" s="6">
        <f t="shared" si="3"/>
        <v>6709</v>
      </c>
      <c r="BA13" s="6">
        <f t="shared" si="4"/>
        <v>7281</v>
      </c>
      <c r="BB13" s="6">
        <v>3001</v>
      </c>
      <c r="BC13" s="6">
        <v>1578</v>
      </c>
      <c r="BD13" s="6"/>
      <c r="BE13" s="6"/>
      <c r="BF13" s="6">
        <v>3638</v>
      </c>
      <c r="BG13" s="6">
        <v>5703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/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32177</v>
      </c>
      <c r="D15" s="7">
        <f t="shared" si="5"/>
        <v>100.74517048122983</v>
      </c>
      <c r="E15" s="6"/>
      <c r="F15" s="6">
        <f t="shared" si="2"/>
        <v>16555</v>
      </c>
      <c r="G15" s="6">
        <f t="shared" si="6"/>
        <v>16667</v>
      </c>
      <c r="H15" s="7">
        <f t="shared" si="7"/>
        <v>100.67653276955602</v>
      </c>
      <c r="I15" s="6"/>
      <c r="J15" s="6">
        <v>6907</v>
      </c>
      <c r="K15" s="6">
        <v>5551</v>
      </c>
      <c r="L15" s="6">
        <v>6682</v>
      </c>
      <c r="M15" s="6">
        <v>6809</v>
      </c>
      <c r="N15" s="6">
        <v>1572</v>
      </c>
      <c r="O15" s="6">
        <v>998</v>
      </c>
      <c r="P15" s="6">
        <v>250</v>
      </c>
      <c r="Q15" s="6">
        <v>1556</v>
      </c>
      <c r="R15" s="6"/>
      <c r="S15" s="6"/>
      <c r="T15" s="6">
        <v>193</v>
      </c>
      <c r="U15" s="6">
        <v>173</v>
      </c>
      <c r="V15" s="6">
        <v>951</v>
      </c>
      <c r="W15" s="6">
        <v>1580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14341</v>
      </c>
      <c r="AF15" s="6">
        <v>10672</v>
      </c>
      <c r="AG15" s="6">
        <v>14341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1169</v>
      </c>
      <c r="BB15" s="6">
        <v>198</v>
      </c>
      <c r="BC15" s="6">
        <v>208</v>
      </c>
      <c r="BD15" s="6"/>
      <c r="BE15" s="6"/>
      <c r="BF15" s="6">
        <v>510</v>
      </c>
      <c r="BG15" s="6">
        <v>961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25279</v>
      </c>
      <c r="D16" s="7">
        <f>C16/B16*100</f>
        <v>104.66194675609654</v>
      </c>
      <c r="E16" s="6">
        <v>386</v>
      </c>
      <c r="F16" s="6">
        <f t="shared" si="2"/>
        <v>6302</v>
      </c>
      <c r="G16" s="6">
        <f t="shared" si="6"/>
        <v>6565</v>
      </c>
      <c r="H16" s="7">
        <f t="shared" si="7"/>
        <v>104.1732783243415</v>
      </c>
      <c r="I16" s="6">
        <v>217</v>
      </c>
      <c r="J16" s="26">
        <v>142</v>
      </c>
      <c r="K16" s="26">
        <v>112</v>
      </c>
      <c r="L16" s="26">
        <v>4042</v>
      </c>
      <c r="M16" s="26">
        <v>4372</v>
      </c>
      <c r="N16" s="26">
        <v>1312</v>
      </c>
      <c r="O16" s="26">
        <v>1292</v>
      </c>
      <c r="P16" s="26">
        <v>100</v>
      </c>
      <c r="Q16" s="26">
        <v>112</v>
      </c>
      <c r="R16" s="26">
        <v>305</v>
      </c>
      <c r="S16" s="26">
        <v>305</v>
      </c>
      <c r="T16" s="26">
        <v>189</v>
      </c>
      <c r="U16" s="26">
        <v>20</v>
      </c>
      <c r="V16" s="26">
        <v>70</v>
      </c>
      <c r="W16" s="26">
        <v>210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13800</v>
      </c>
      <c r="AF16" s="26">
        <v>11966</v>
      </c>
      <c r="AG16" s="26">
        <v>12007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1666</v>
      </c>
      <c r="AT16" s="26"/>
      <c r="AU16" s="26">
        <v>27</v>
      </c>
      <c r="AV16" s="26"/>
      <c r="AW16" s="26"/>
      <c r="AX16" s="26"/>
      <c r="AY16" s="26"/>
      <c r="AZ16" s="6">
        <f t="shared" si="3"/>
        <v>4619</v>
      </c>
      <c r="BA16" s="6">
        <f t="shared" si="4"/>
        <v>4914</v>
      </c>
      <c r="BB16" s="26">
        <v>1166</v>
      </c>
      <c r="BC16" s="26">
        <v>1166</v>
      </c>
      <c r="BD16" s="26"/>
      <c r="BE16" s="26"/>
      <c r="BF16" s="26">
        <v>1529</v>
      </c>
      <c r="BG16" s="26">
        <v>1386</v>
      </c>
      <c r="BH16" s="26">
        <v>1924</v>
      </c>
      <c r="BI16" s="26">
        <v>2362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15656</v>
      </c>
      <c r="D17" s="7">
        <f t="shared" si="5"/>
        <v>101.23504688005174</v>
      </c>
      <c r="E17" s="6"/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10964</v>
      </c>
      <c r="AF17" s="6">
        <v>10749</v>
      </c>
      <c r="AG17" s="6">
        <v>10749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1216</v>
      </c>
      <c r="BB17" s="6">
        <v>200</v>
      </c>
      <c r="BC17" s="6">
        <v>200</v>
      </c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27336</v>
      </c>
      <c r="D18" s="7">
        <f t="shared" si="5"/>
        <v>100.02927400468384</v>
      </c>
      <c r="E18" s="6"/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13910</v>
      </c>
      <c r="AF18" s="6">
        <v>14011</v>
      </c>
      <c r="AG18" s="6">
        <v>13840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2219</v>
      </c>
      <c r="BB18" s="6">
        <v>235</v>
      </c>
      <c r="BC18" s="6">
        <v>235</v>
      </c>
      <c r="BD18" s="11"/>
      <c r="BE18" s="6"/>
      <c r="BF18" s="6">
        <v>1603</v>
      </c>
      <c r="BG18" s="6">
        <v>1644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16367</v>
      </c>
      <c r="D19" s="7">
        <f t="shared" si="5"/>
        <v>100.07949125596186</v>
      </c>
      <c r="E19" s="6"/>
      <c r="F19" s="6">
        <f t="shared" si="2"/>
        <v>9556</v>
      </c>
      <c r="G19" s="6">
        <f t="shared" si="6"/>
        <v>9556</v>
      </c>
      <c r="H19" s="7">
        <f t="shared" si="7"/>
        <v>100</v>
      </c>
      <c r="I19" s="6"/>
      <c r="J19" s="26">
        <v>3729</v>
      </c>
      <c r="K19" s="26">
        <v>3759</v>
      </c>
      <c r="L19" s="26">
        <v>4133</v>
      </c>
      <c r="M19" s="26">
        <v>4091</v>
      </c>
      <c r="N19" s="26">
        <v>1040</v>
      </c>
      <c r="O19" s="26">
        <v>1052</v>
      </c>
      <c r="P19" s="26"/>
      <c r="Q19" s="26"/>
      <c r="R19" s="26"/>
      <c r="S19" s="26"/>
      <c r="T19" s="26">
        <v>414</v>
      </c>
      <c r="U19" s="26">
        <v>414</v>
      </c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4261</v>
      </c>
      <c r="AF19" s="26">
        <v>4333</v>
      </c>
      <c r="AG19" s="26">
        <v>4141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3</v>
      </c>
      <c r="AX19" s="26">
        <v>0.5</v>
      </c>
      <c r="AY19" s="26">
        <v>1</v>
      </c>
      <c r="AZ19" s="6">
        <f t="shared" si="3"/>
        <v>2342</v>
      </c>
      <c r="BA19" s="6">
        <f t="shared" si="4"/>
        <v>2546</v>
      </c>
      <c r="BB19" s="26">
        <v>570</v>
      </c>
      <c r="BC19" s="26">
        <v>551</v>
      </c>
      <c r="BD19" s="26">
        <v>0</v>
      </c>
      <c r="BE19" s="26"/>
      <c r="BF19" s="26">
        <v>1601</v>
      </c>
      <c r="BG19" s="26">
        <v>1631</v>
      </c>
      <c r="BH19" s="26">
        <v>171</v>
      </c>
      <c r="BI19" s="26">
        <v>364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23802</v>
      </c>
      <c r="D20" s="7">
        <f t="shared" si="5"/>
        <v>104.17086086918465</v>
      </c>
      <c r="E20" s="6"/>
      <c r="F20" s="6">
        <f t="shared" si="2"/>
        <v>9858</v>
      </c>
      <c r="G20" s="6">
        <f t="shared" si="6"/>
        <v>10588</v>
      </c>
      <c r="H20" s="7">
        <f t="shared" si="7"/>
        <v>107.40515317508623</v>
      </c>
      <c r="I20" s="6"/>
      <c r="J20" s="26">
        <v>2720</v>
      </c>
      <c r="K20" s="26">
        <v>2685</v>
      </c>
      <c r="L20" s="26">
        <v>3471</v>
      </c>
      <c r="M20" s="26">
        <v>3976</v>
      </c>
      <c r="N20" s="26">
        <v>2973</v>
      </c>
      <c r="O20" s="26">
        <v>3233</v>
      </c>
      <c r="P20" s="26"/>
      <c r="Q20" s="26"/>
      <c r="R20" s="26">
        <v>574</v>
      </c>
      <c r="S20" s="26">
        <v>574</v>
      </c>
      <c r="T20" s="26">
        <v>120</v>
      </c>
      <c r="U20" s="26">
        <v>120</v>
      </c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9002</v>
      </c>
      <c r="AF20" s="26">
        <v>8268</v>
      </c>
      <c r="AG20" s="26">
        <v>8268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630</v>
      </c>
      <c r="AR20" s="26"/>
      <c r="AS20" s="26"/>
      <c r="AT20" s="26">
        <v>104</v>
      </c>
      <c r="AU20" s="26">
        <v>104</v>
      </c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4212</v>
      </c>
      <c r="BB20" s="26">
        <v>502</v>
      </c>
      <c r="BC20" s="26">
        <v>502</v>
      </c>
      <c r="BD20" s="26"/>
      <c r="BE20" s="26"/>
      <c r="BF20" s="26">
        <v>3130</v>
      </c>
      <c r="BG20" s="26">
        <v>3208</v>
      </c>
      <c r="BH20" s="26">
        <v>100</v>
      </c>
      <c r="BI20" s="26">
        <v>502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>G21+AE21+AW21+AY21+BA21</f>
        <v>33737</v>
      </c>
      <c r="D21" s="7">
        <f t="shared" si="5"/>
        <v>100.3539770361116</v>
      </c>
      <c r="E21" s="6">
        <v>20</v>
      </c>
      <c r="F21" s="6">
        <f t="shared" si="2"/>
        <v>13211</v>
      </c>
      <c r="G21" s="6">
        <f t="shared" si="6"/>
        <v>12272</v>
      </c>
      <c r="H21" s="7">
        <f t="shared" si="7"/>
        <v>92.89228673075468</v>
      </c>
      <c r="I21" s="6"/>
      <c r="J21" s="6">
        <v>3079</v>
      </c>
      <c r="K21" s="6">
        <v>2710</v>
      </c>
      <c r="L21" s="6">
        <v>4851</v>
      </c>
      <c r="M21" s="6">
        <v>5572</v>
      </c>
      <c r="N21" s="6">
        <v>1889</v>
      </c>
      <c r="O21" s="6">
        <v>1735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>
        <v>500</v>
      </c>
      <c r="V21" s="6">
        <v>1087</v>
      </c>
      <c r="W21" s="6">
        <v>1025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17009</v>
      </c>
      <c r="AF21" s="6">
        <v>15729</v>
      </c>
      <c r="AG21" s="6">
        <v>16809</v>
      </c>
      <c r="AH21" s="6"/>
      <c r="AI21" s="6"/>
      <c r="AJ21" s="6">
        <v>193</v>
      </c>
      <c r="AK21" s="6">
        <v>160</v>
      </c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210</v>
      </c>
      <c r="AX21" s="6">
        <v>29</v>
      </c>
      <c r="AY21" s="6">
        <v>35</v>
      </c>
      <c r="AZ21" s="6">
        <f t="shared" si="3"/>
        <v>4095</v>
      </c>
      <c r="BA21" s="6">
        <f t="shared" si="4"/>
        <v>4211</v>
      </c>
      <c r="BB21" s="6">
        <v>425</v>
      </c>
      <c r="BC21" s="6">
        <v>295</v>
      </c>
      <c r="BD21" s="6">
        <v>40</v>
      </c>
      <c r="BE21" s="6"/>
      <c r="BF21" s="6">
        <v>3630</v>
      </c>
      <c r="BG21" s="6">
        <v>3916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36705</v>
      </c>
      <c r="D22" s="7">
        <f t="shared" si="5"/>
        <v>90.91922419558594</v>
      </c>
      <c r="E22" s="6">
        <v>764</v>
      </c>
      <c r="F22" s="6">
        <f t="shared" si="2"/>
        <v>27449</v>
      </c>
      <c r="G22" s="6">
        <f t="shared" si="6"/>
        <v>25658</v>
      </c>
      <c r="H22" s="7">
        <f t="shared" si="7"/>
        <v>93.47517213741848</v>
      </c>
      <c r="I22" s="6"/>
      <c r="J22" s="6">
        <v>12970</v>
      </c>
      <c r="K22" s="6">
        <v>13804</v>
      </c>
      <c r="L22" s="6">
        <v>7913</v>
      </c>
      <c r="M22" s="6">
        <v>5807</v>
      </c>
      <c r="N22" s="6">
        <v>1050</v>
      </c>
      <c r="O22" s="6">
        <v>1156</v>
      </c>
      <c r="P22" s="6">
        <v>2791</v>
      </c>
      <c r="Q22" s="6">
        <v>2610</v>
      </c>
      <c r="R22" s="6"/>
      <c r="S22" s="6"/>
      <c r="T22" s="6">
        <v>30</v>
      </c>
      <c r="U22" s="6"/>
      <c r="V22" s="6">
        <v>2535</v>
      </c>
      <c r="W22" s="6">
        <v>2237</v>
      </c>
      <c r="X22" s="6">
        <v>80</v>
      </c>
      <c r="Y22" s="6"/>
      <c r="Z22" s="6"/>
      <c r="AA22" s="6"/>
      <c r="AB22" s="6">
        <v>80</v>
      </c>
      <c r="AC22" s="6">
        <v>44</v>
      </c>
      <c r="AD22" s="6">
        <f t="shared" si="8"/>
        <v>8743</v>
      </c>
      <c r="AE22" s="6">
        <f t="shared" si="9"/>
        <v>5184</v>
      </c>
      <c r="AF22" s="6">
        <v>4620</v>
      </c>
      <c r="AG22" s="6">
        <v>2415</v>
      </c>
      <c r="AH22" s="6"/>
      <c r="AI22" s="6"/>
      <c r="AJ22" s="6">
        <v>200</v>
      </c>
      <c r="AK22" s="6"/>
      <c r="AL22" s="6">
        <v>3923</v>
      </c>
      <c r="AM22" s="6">
        <v>2769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>
        <v>40</v>
      </c>
      <c r="AZ22" s="6">
        <f t="shared" si="3"/>
        <v>4141</v>
      </c>
      <c r="BA22" s="6">
        <f t="shared" si="4"/>
        <v>5823</v>
      </c>
      <c r="BB22" s="6">
        <v>738</v>
      </c>
      <c r="BC22" s="6">
        <v>738</v>
      </c>
      <c r="BD22" s="6"/>
      <c r="BE22" s="6"/>
      <c r="BF22" s="6">
        <v>2817</v>
      </c>
      <c r="BG22" s="6">
        <v>4253</v>
      </c>
      <c r="BH22" s="6">
        <v>576</v>
      </c>
      <c r="BI22" s="6">
        <v>822</v>
      </c>
      <c r="BJ22" s="2">
        <v>10</v>
      </c>
      <c r="BK22" s="2">
        <v>10</v>
      </c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>G23+AE23+AW23+AY23+BA23</f>
        <v>15392</v>
      </c>
      <c r="D23" s="7">
        <f t="shared" si="5"/>
        <v>100</v>
      </c>
      <c r="E23" s="6"/>
      <c r="F23" s="6">
        <f t="shared" si="2"/>
        <v>10002</v>
      </c>
      <c r="G23" s="6">
        <f t="shared" si="6"/>
        <v>8677</v>
      </c>
      <c r="H23" s="7">
        <f t="shared" si="7"/>
        <v>86.75264947010598</v>
      </c>
      <c r="I23" s="6"/>
      <c r="J23" s="6">
        <v>5062</v>
      </c>
      <c r="K23" s="6">
        <v>4422</v>
      </c>
      <c r="L23" s="6">
        <v>2353</v>
      </c>
      <c r="M23" s="6">
        <v>1481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>
        <v>60</v>
      </c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5436</v>
      </c>
      <c r="AF23" s="6">
        <v>4512</v>
      </c>
      <c r="AG23" s="6">
        <v>5436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5</v>
      </c>
      <c r="AX23" s="6"/>
      <c r="AY23" s="6"/>
      <c r="AZ23" s="6">
        <f t="shared" si="3"/>
        <v>875</v>
      </c>
      <c r="BA23" s="6">
        <f t="shared" si="4"/>
        <v>1274</v>
      </c>
      <c r="BB23" s="6"/>
      <c r="BC23" s="6"/>
      <c r="BD23" s="6"/>
      <c r="BE23" s="6"/>
      <c r="BF23" s="6">
        <v>795</v>
      </c>
      <c r="BG23" s="6">
        <v>1133</v>
      </c>
      <c r="BH23" s="6">
        <v>80</v>
      </c>
      <c r="BI23" s="6">
        <v>141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39220</v>
      </c>
      <c r="D24" s="7">
        <f t="shared" si="5"/>
        <v>100.42248111637436</v>
      </c>
      <c r="E24" s="6"/>
      <c r="F24" s="6">
        <f t="shared" si="2"/>
        <v>23008</v>
      </c>
      <c r="G24" s="6">
        <f t="shared" si="6"/>
        <v>23062</v>
      </c>
      <c r="H24" s="7">
        <f t="shared" si="7"/>
        <v>100.2347009735744</v>
      </c>
      <c r="I24" s="6"/>
      <c r="J24" s="6">
        <v>10603</v>
      </c>
      <c r="K24" s="6">
        <v>10592</v>
      </c>
      <c r="L24" s="6">
        <v>7429</v>
      </c>
      <c r="M24" s="6">
        <v>7694</v>
      </c>
      <c r="N24" s="6">
        <v>1509</v>
      </c>
      <c r="O24" s="6">
        <v>1196</v>
      </c>
      <c r="P24" s="6">
        <v>205</v>
      </c>
      <c r="Q24" s="6">
        <v>70</v>
      </c>
      <c r="R24" s="6"/>
      <c r="S24" s="6"/>
      <c r="T24" s="6">
        <v>210</v>
      </c>
      <c r="U24" s="6">
        <v>211</v>
      </c>
      <c r="V24" s="6">
        <v>2825</v>
      </c>
      <c r="W24" s="6">
        <v>2963</v>
      </c>
      <c r="X24" s="6">
        <v>227</v>
      </c>
      <c r="Y24" s="6">
        <v>296</v>
      </c>
      <c r="Z24" s="6"/>
      <c r="AA24" s="6">
        <v>40</v>
      </c>
      <c r="AB24" s="6"/>
      <c r="AC24" s="6"/>
      <c r="AD24" s="6">
        <f t="shared" si="8"/>
        <v>12418</v>
      </c>
      <c r="AE24" s="6">
        <f t="shared" si="9"/>
        <v>12679</v>
      </c>
      <c r="AF24" s="6">
        <v>8851</v>
      </c>
      <c r="AG24" s="6">
        <v>8962</v>
      </c>
      <c r="AH24" s="6">
        <v>1647</v>
      </c>
      <c r="AI24" s="6">
        <v>1697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3429</v>
      </c>
      <c r="BB24" s="6">
        <v>1513</v>
      </c>
      <c r="BC24" s="6">
        <v>1513</v>
      </c>
      <c r="BD24" s="6"/>
      <c r="BE24" s="6"/>
      <c r="BF24" s="6">
        <v>1779</v>
      </c>
      <c r="BG24" s="6">
        <v>1909</v>
      </c>
      <c r="BH24" s="6">
        <v>287</v>
      </c>
      <c r="BI24" s="6">
        <v>7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63228</v>
      </c>
      <c r="D25" s="7">
        <f t="shared" si="5"/>
        <v>100</v>
      </c>
      <c r="E25" s="6"/>
      <c r="F25" s="6">
        <f t="shared" si="2"/>
        <v>39253</v>
      </c>
      <c r="G25" s="6">
        <f t="shared" si="6"/>
        <v>39354</v>
      </c>
      <c r="H25" s="7">
        <f t="shared" si="7"/>
        <v>100.25730517412681</v>
      </c>
      <c r="I25" s="6"/>
      <c r="J25" s="6">
        <v>24359</v>
      </c>
      <c r="K25" s="6">
        <v>24537</v>
      </c>
      <c r="L25" s="6">
        <v>11477</v>
      </c>
      <c r="M25" s="6">
        <v>11655</v>
      </c>
      <c r="N25" s="6">
        <v>964</v>
      </c>
      <c r="O25" s="6">
        <v>942</v>
      </c>
      <c r="P25" s="6">
        <v>50</v>
      </c>
      <c r="Q25" s="6"/>
      <c r="R25" s="6"/>
      <c r="S25" s="6"/>
      <c r="T25" s="6">
        <v>627</v>
      </c>
      <c r="U25" s="6">
        <v>384</v>
      </c>
      <c r="V25" s="6">
        <v>455</v>
      </c>
      <c r="W25" s="6">
        <v>550</v>
      </c>
      <c r="X25" s="6">
        <v>50</v>
      </c>
      <c r="Y25" s="6">
        <v>50</v>
      </c>
      <c r="Z25" s="6">
        <v>1271</v>
      </c>
      <c r="AA25" s="6">
        <v>1236</v>
      </c>
      <c r="AB25" s="6">
        <v>0</v>
      </c>
      <c r="AC25" s="6"/>
      <c r="AD25" s="6">
        <f t="shared" si="8"/>
        <v>21233</v>
      </c>
      <c r="AE25" s="6">
        <f t="shared" si="9"/>
        <v>21333</v>
      </c>
      <c r="AF25" s="6">
        <v>10160</v>
      </c>
      <c r="AG25" s="6">
        <v>11370</v>
      </c>
      <c r="AH25" s="6">
        <v>10473</v>
      </c>
      <c r="AI25" s="6">
        <v>9603</v>
      </c>
      <c r="AJ25" s="6"/>
      <c r="AK25" s="6">
        <v>108</v>
      </c>
      <c r="AL25" s="6"/>
      <c r="AM25" s="6">
        <v>150</v>
      </c>
      <c r="AN25" s="6"/>
      <c r="AO25" s="6"/>
      <c r="AP25" s="6">
        <v>500</v>
      </c>
      <c r="AQ25" s="6"/>
      <c r="AR25" s="6">
        <v>100</v>
      </c>
      <c r="AS25" s="6">
        <v>102</v>
      </c>
      <c r="AT25" s="6"/>
      <c r="AU25" s="6"/>
      <c r="AV25" s="6">
        <v>850</v>
      </c>
      <c r="AW25" s="6">
        <v>850</v>
      </c>
      <c r="AX25" s="6">
        <v>145</v>
      </c>
      <c r="AY25" s="6">
        <v>145</v>
      </c>
      <c r="AZ25" s="6">
        <f t="shared" si="3"/>
        <v>1747</v>
      </c>
      <c r="BA25" s="6">
        <f t="shared" si="4"/>
        <v>1546</v>
      </c>
      <c r="BB25" s="6"/>
      <c r="BC25" s="6"/>
      <c r="BD25" s="6"/>
      <c r="BE25" s="6"/>
      <c r="BF25" s="6">
        <v>1647</v>
      </c>
      <c r="BG25" s="6">
        <v>1546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62329</v>
      </c>
      <c r="D26" s="7">
        <f t="shared" si="5"/>
        <v>100.35260022540653</v>
      </c>
      <c r="E26" s="6"/>
      <c r="F26" s="6">
        <f t="shared" si="2"/>
        <v>26489</v>
      </c>
      <c r="G26" s="6">
        <f t="shared" si="6"/>
        <v>26539</v>
      </c>
      <c r="H26" s="7">
        <f t="shared" si="7"/>
        <v>100.18875759749331</v>
      </c>
      <c r="I26" s="6"/>
      <c r="J26" s="6">
        <v>2557</v>
      </c>
      <c r="K26" s="6">
        <v>1737</v>
      </c>
      <c r="L26" s="6">
        <v>14779</v>
      </c>
      <c r="M26" s="6">
        <v>16819</v>
      </c>
      <c r="N26" s="6">
        <v>1950</v>
      </c>
      <c r="O26" s="6">
        <v>1929</v>
      </c>
      <c r="P26" s="6">
        <v>4375</v>
      </c>
      <c r="Q26" s="6">
        <v>2530</v>
      </c>
      <c r="R26" s="6">
        <v>2</v>
      </c>
      <c r="S26" s="6">
        <v>1</v>
      </c>
      <c r="T26" s="6">
        <v>2522</v>
      </c>
      <c r="U26" s="6">
        <v>2939</v>
      </c>
      <c r="V26" s="6">
        <v>4</v>
      </c>
      <c r="W26" s="6">
        <v>254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29575</v>
      </c>
      <c r="AF26" s="6">
        <v>22786</v>
      </c>
      <c r="AG26" s="6">
        <v>24211</v>
      </c>
      <c r="AH26" s="6">
        <v>1452</v>
      </c>
      <c r="AI26" s="6">
        <v>1280</v>
      </c>
      <c r="AJ26" s="6">
        <v>2715</v>
      </c>
      <c r="AK26" s="6">
        <v>2363</v>
      </c>
      <c r="AL26" s="6">
        <v>2387</v>
      </c>
      <c r="AM26" s="6">
        <v>993</v>
      </c>
      <c r="AN26" s="6">
        <v>0</v>
      </c>
      <c r="AO26" s="6"/>
      <c r="AP26" s="6"/>
      <c r="AQ26" s="6">
        <v>728</v>
      </c>
      <c r="AR26" s="6"/>
      <c r="AS26" s="6"/>
      <c r="AT26" s="6"/>
      <c r="AU26" s="6"/>
      <c r="AV26" s="6">
        <v>52</v>
      </c>
      <c r="AW26" s="6">
        <v>25</v>
      </c>
      <c r="AX26" s="6">
        <v>5</v>
      </c>
      <c r="AY26" s="6"/>
      <c r="AZ26" s="6">
        <f t="shared" si="3"/>
        <v>6224</v>
      </c>
      <c r="BA26" s="6">
        <f t="shared" si="4"/>
        <v>6190</v>
      </c>
      <c r="BB26" s="6">
        <v>3126</v>
      </c>
      <c r="BC26" s="6">
        <v>2632</v>
      </c>
      <c r="BD26" s="6">
        <v>403</v>
      </c>
      <c r="BE26" s="6"/>
      <c r="BF26" s="6">
        <v>2395</v>
      </c>
      <c r="BG26" s="6">
        <v>3478</v>
      </c>
      <c r="BH26" s="6">
        <v>300</v>
      </c>
      <c r="BI26" s="6">
        <v>80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634561</v>
      </c>
      <c r="D27" s="12">
        <f t="shared" si="5"/>
        <v>100.19104730236472</v>
      </c>
      <c r="E27" s="3">
        <f>SUM(E6:E26)</f>
        <v>1170</v>
      </c>
      <c r="F27" s="11">
        <f t="shared" si="2"/>
        <v>307919</v>
      </c>
      <c r="G27" s="11">
        <f>SUM(G6:G26)</f>
        <v>308496</v>
      </c>
      <c r="H27" s="12">
        <f t="shared" si="7"/>
        <v>100.18738694267</v>
      </c>
      <c r="I27" s="11">
        <f>SUM(I6:I26)</f>
        <v>217</v>
      </c>
      <c r="J27" s="11">
        <f>SUM(J6:J26)</f>
        <v>120732</v>
      </c>
      <c r="K27" s="11">
        <f>SUM(K11:K26)</f>
        <v>110836</v>
      </c>
      <c r="L27" s="11">
        <f>SUM(L6:L26)</f>
        <v>109091</v>
      </c>
      <c r="M27" s="11">
        <f>SUM(M6:M26)</f>
        <v>112812</v>
      </c>
      <c r="N27" s="11">
        <f>SUM(N6:N26)</f>
        <v>36820</v>
      </c>
      <c r="O27" s="11">
        <f>SUM(O6:O26)</f>
        <v>37375</v>
      </c>
      <c r="P27" s="11">
        <f>SUM(P6:P26)</f>
        <v>12075</v>
      </c>
      <c r="Q27" s="11">
        <f aca="true" t="shared" si="10" ref="Q27:Y27">SUM(Q6:Q26)</f>
        <v>9248</v>
      </c>
      <c r="R27" s="11">
        <f t="shared" si="10"/>
        <v>1540</v>
      </c>
      <c r="S27" s="11">
        <f t="shared" si="10"/>
        <v>1114</v>
      </c>
      <c r="T27" s="11">
        <f t="shared" si="10"/>
        <v>9655</v>
      </c>
      <c r="U27" s="11">
        <f t="shared" si="10"/>
        <v>8194</v>
      </c>
      <c r="V27" s="11">
        <f t="shared" si="10"/>
        <v>14357</v>
      </c>
      <c r="W27" s="11">
        <f t="shared" si="10"/>
        <v>15634</v>
      </c>
      <c r="X27" s="11">
        <f t="shared" si="10"/>
        <v>1567</v>
      </c>
      <c r="Y27" s="11">
        <f t="shared" si="10"/>
        <v>1231</v>
      </c>
      <c r="Z27" s="11">
        <f>SUM(Z6:Z26)</f>
        <v>1902</v>
      </c>
      <c r="AA27" s="11">
        <f>SUM(AA6:AA26)</f>
        <v>1608</v>
      </c>
      <c r="AB27" s="11">
        <f>SUM(AB6:AB26)</f>
        <v>180</v>
      </c>
      <c r="AC27" s="11">
        <f>SUM(AC6:AC26)</f>
        <v>44</v>
      </c>
      <c r="AD27" s="11">
        <f t="shared" si="8"/>
        <v>251766</v>
      </c>
      <c r="AE27" s="11">
        <f>SUM(AE6:AE26)</f>
        <v>248591</v>
      </c>
      <c r="AF27" s="11">
        <f>SUM(AF6:AF26)</f>
        <v>215349</v>
      </c>
      <c r="AG27" s="11">
        <f>SUM(AG6:AG26)</f>
        <v>219652</v>
      </c>
      <c r="AH27" s="11">
        <f aca="true" t="shared" si="11" ref="AH27:AY27">SUM(AH6:AH26)</f>
        <v>13572</v>
      </c>
      <c r="AI27" s="11">
        <f t="shared" si="11"/>
        <v>12580</v>
      </c>
      <c r="AJ27" s="11">
        <f t="shared" si="11"/>
        <v>5028</v>
      </c>
      <c r="AK27" s="11">
        <f t="shared" si="11"/>
        <v>4651</v>
      </c>
      <c r="AL27" s="11">
        <f t="shared" si="11"/>
        <v>10976</v>
      </c>
      <c r="AM27" s="11">
        <f t="shared" si="11"/>
        <v>3912</v>
      </c>
      <c r="AN27" s="11">
        <f t="shared" si="11"/>
        <v>820</v>
      </c>
      <c r="AO27" s="11">
        <f t="shared" si="11"/>
        <v>652</v>
      </c>
      <c r="AP27" s="11">
        <f t="shared" si="11"/>
        <v>3075</v>
      </c>
      <c r="AQ27" s="11">
        <f t="shared" si="11"/>
        <v>2984</v>
      </c>
      <c r="AR27" s="11">
        <f t="shared" si="11"/>
        <v>2642</v>
      </c>
      <c r="AS27" s="11">
        <f t="shared" si="11"/>
        <v>4029</v>
      </c>
      <c r="AT27" s="11">
        <f t="shared" si="11"/>
        <v>304</v>
      </c>
      <c r="AU27" s="11">
        <f t="shared" si="11"/>
        <v>131</v>
      </c>
      <c r="AV27" s="11">
        <f t="shared" si="11"/>
        <v>1593</v>
      </c>
      <c r="AW27" s="11">
        <f t="shared" si="11"/>
        <v>1428</v>
      </c>
      <c r="AX27" s="11">
        <f t="shared" si="11"/>
        <v>1250</v>
      </c>
      <c r="AY27" s="11">
        <f t="shared" si="11"/>
        <v>868</v>
      </c>
      <c r="AZ27" s="11">
        <f t="shared" si="3"/>
        <v>70349</v>
      </c>
      <c r="BA27" s="11">
        <f>SUM(BA6:BA26)</f>
        <v>75178</v>
      </c>
      <c r="BB27" s="11">
        <f>SUM(BB6:BB26)</f>
        <v>13699</v>
      </c>
      <c r="BC27" s="11">
        <f>SUM(BC6:BC26)</f>
        <v>11622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54218</v>
      </c>
      <c r="BH27" s="11">
        <v>6653</v>
      </c>
      <c r="BI27" s="11">
        <f>SUM(BI7:BI26)</f>
        <v>8769</v>
      </c>
      <c r="BJ27" s="29">
        <f>SUM(BJ6:BJ26)</f>
        <v>55</v>
      </c>
      <c r="BK27" s="29">
        <f>SUM(BK6:BK26)</f>
        <v>10</v>
      </c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614375</v>
      </c>
      <c r="C28" s="11">
        <v>630654.5</v>
      </c>
      <c r="D28" s="12">
        <v>102.64976602238048</v>
      </c>
      <c r="E28" s="3">
        <v>7670</v>
      </c>
      <c r="F28" s="11">
        <v>299073</v>
      </c>
      <c r="G28" s="11">
        <v>292198</v>
      </c>
      <c r="H28" s="12">
        <v>97.70123013444878</v>
      </c>
      <c r="I28" s="11">
        <v>6387</v>
      </c>
      <c r="J28" s="11">
        <v>138676</v>
      </c>
      <c r="K28" s="11">
        <v>135096</v>
      </c>
      <c r="L28" s="11">
        <v>97090</v>
      </c>
      <c r="M28" s="11">
        <v>94776</v>
      </c>
      <c r="N28" s="11">
        <v>33065</v>
      </c>
      <c r="O28" s="11">
        <v>33563</v>
      </c>
      <c r="P28" s="11">
        <v>11332</v>
      </c>
      <c r="Q28" s="11">
        <v>10843</v>
      </c>
      <c r="R28" s="11">
        <v>2207</v>
      </c>
      <c r="S28" s="11">
        <v>1299</v>
      </c>
      <c r="T28" s="11">
        <v>4821</v>
      </c>
      <c r="U28" s="11">
        <v>5057</v>
      </c>
      <c r="V28" s="11">
        <v>9663</v>
      </c>
      <c r="W28" s="11">
        <v>9120</v>
      </c>
      <c r="X28" s="11">
        <v>887</v>
      </c>
      <c r="Y28" s="11">
        <v>989</v>
      </c>
      <c r="Z28" s="11">
        <v>1332</v>
      </c>
      <c r="AA28" s="11">
        <v>1455</v>
      </c>
      <c r="AB28" s="11"/>
      <c r="AC28" s="11">
        <v>0</v>
      </c>
      <c r="AD28" s="11">
        <v>242385</v>
      </c>
      <c r="AE28" s="11">
        <v>265199</v>
      </c>
      <c r="AF28" s="11">
        <v>208379</v>
      </c>
      <c r="AG28" s="11">
        <v>228175</v>
      </c>
      <c r="AH28" s="11">
        <v>12616</v>
      </c>
      <c r="AI28" s="11">
        <v>14276</v>
      </c>
      <c r="AJ28" s="11">
        <v>4599</v>
      </c>
      <c r="AK28" s="11">
        <v>4816</v>
      </c>
      <c r="AL28" s="11">
        <v>11938</v>
      </c>
      <c r="AM28" s="30">
        <v>11413</v>
      </c>
      <c r="AN28" s="11">
        <v>920</v>
      </c>
      <c r="AO28" s="11">
        <v>800</v>
      </c>
      <c r="AP28" s="11">
        <v>2673</v>
      </c>
      <c r="AQ28" s="11">
        <v>4177</v>
      </c>
      <c r="AR28" s="11">
        <v>845</v>
      </c>
      <c r="AS28" s="11">
        <v>1231</v>
      </c>
      <c r="AT28" s="11">
        <v>415</v>
      </c>
      <c r="AU28" s="11">
        <v>311</v>
      </c>
      <c r="AV28" s="11">
        <v>1798</v>
      </c>
      <c r="AW28" s="11">
        <v>1769</v>
      </c>
      <c r="AX28" s="11">
        <v>1263</v>
      </c>
      <c r="AY28" s="11">
        <v>1131</v>
      </c>
      <c r="AZ28" s="11">
        <v>75356</v>
      </c>
      <c r="BA28" s="11">
        <v>70357.5</v>
      </c>
      <c r="BB28" s="11">
        <v>13367</v>
      </c>
      <c r="BC28" s="11">
        <v>12273</v>
      </c>
      <c r="BD28" s="11">
        <v>1086</v>
      </c>
      <c r="BE28" s="11">
        <v>693</v>
      </c>
      <c r="BF28" s="11">
        <v>54010</v>
      </c>
      <c r="BG28" s="11">
        <v>49191</v>
      </c>
      <c r="BH28" s="11">
        <v>6856</v>
      </c>
      <c r="BI28" s="11">
        <v>8127</v>
      </c>
      <c r="BJ28" s="3">
        <v>10</v>
      </c>
      <c r="BK28" s="3">
        <v>10</v>
      </c>
      <c r="BL28" s="29"/>
      <c r="BM28" s="29"/>
    </row>
  </sheetData>
  <sheetProtection/>
  <mergeCells count="37">
    <mergeCell ref="A3:A5"/>
    <mergeCell ref="B3:E4"/>
    <mergeCell ref="L4:M4"/>
    <mergeCell ref="N4:O4"/>
    <mergeCell ref="F4:I4"/>
    <mergeCell ref="J4:K4"/>
    <mergeCell ref="F3:O3"/>
    <mergeCell ref="AB4:AC4"/>
    <mergeCell ref="X4:Y4"/>
    <mergeCell ref="Z4:AA4"/>
    <mergeCell ref="B1:O1"/>
    <mergeCell ref="L2:M2"/>
    <mergeCell ref="P4:Q4"/>
    <mergeCell ref="R4: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J4:BK4"/>
    <mergeCell ref="BB4:BC4"/>
    <mergeCell ref="BF4:BG4"/>
    <mergeCell ref="BH4:BI4"/>
  </mergeCells>
  <printOptions horizontalCentered="1" verticalCentered="1"/>
  <pageMargins left="0.7874015748031497" right="0.35433070866141736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9" sqref="A9:A21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1"/>
      <c r="B1" s="63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6">
        <v>42887</v>
      </c>
      <c r="P1" s="66"/>
    </row>
    <row r="2" spans="1:16" ht="15.75">
      <c r="A2" s="32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33"/>
      <c r="P2" s="33"/>
    </row>
    <row r="3" spans="1:16" ht="14.25">
      <c r="A3" s="67" t="s">
        <v>62</v>
      </c>
      <c r="B3" s="68" t="s">
        <v>63</v>
      </c>
      <c r="C3" s="68"/>
      <c r="D3" s="68"/>
      <c r="E3" s="69" t="s">
        <v>64</v>
      </c>
      <c r="F3" s="69"/>
      <c r="G3" s="69"/>
      <c r="H3" s="69"/>
      <c r="I3" s="69"/>
      <c r="J3" s="69"/>
      <c r="K3" s="70" t="s">
        <v>65</v>
      </c>
      <c r="L3" s="70"/>
      <c r="M3" s="68" t="s">
        <v>66</v>
      </c>
      <c r="N3" s="68"/>
      <c r="O3" s="68"/>
      <c r="P3" s="68"/>
    </row>
    <row r="4" spans="1:16" ht="15">
      <c r="A4" s="67"/>
      <c r="B4" s="71" t="s">
        <v>67</v>
      </c>
      <c r="C4" s="72" t="s">
        <v>68</v>
      </c>
      <c r="D4" s="72"/>
      <c r="E4" s="69"/>
      <c r="F4" s="69"/>
      <c r="G4" s="69"/>
      <c r="H4" s="69"/>
      <c r="I4" s="69"/>
      <c r="J4" s="69"/>
      <c r="K4" s="72" t="s">
        <v>69</v>
      </c>
      <c r="L4" s="72"/>
      <c r="M4" s="73" t="s">
        <v>70</v>
      </c>
      <c r="N4" s="73"/>
      <c r="O4" s="73" t="s">
        <v>0</v>
      </c>
      <c r="P4" s="73"/>
    </row>
    <row r="5" spans="1:16" ht="15">
      <c r="A5" s="67"/>
      <c r="B5" s="71"/>
      <c r="C5" s="72" t="s">
        <v>71</v>
      </c>
      <c r="D5" s="72"/>
      <c r="E5" s="72" t="s">
        <v>72</v>
      </c>
      <c r="F5" s="72"/>
      <c r="G5" s="74" t="s">
        <v>73</v>
      </c>
      <c r="H5" s="74"/>
      <c r="I5" s="74" t="s">
        <v>74</v>
      </c>
      <c r="J5" s="74"/>
      <c r="K5" s="75" t="s">
        <v>75</v>
      </c>
      <c r="L5" s="75"/>
      <c r="M5" s="75" t="s">
        <v>73</v>
      </c>
      <c r="N5" s="75"/>
      <c r="O5" s="75" t="s">
        <v>73</v>
      </c>
      <c r="P5" s="75"/>
    </row>
    <row r="6" spans="1:16" ht="15">
      <c r="A6" s="67"/>
      <c r="B6" s="71"/>
      <c r="C6" s="35" t="s">
        <v>82</v>
      </c>
      <c r="D6" s="35" t="s">
        <v>83</v>
      </c>
      <c r="E6" s="34" t="s">
        <v>76</v>
      </c>
      <c r="F6" s="34" t="s">
        <v>77</v>
      </c>
      <c r="G6" s="34" t="s">
        <v>76</v>
      </c>
      <c r="H6" s="34" t="s">
        <v>77</v>
      </c>
      <c r="I6" s="34" t="s">
        <v>76</v>
      </c>
      <c r="J6" s="34" t="s">
        <v>77</v>
      </c>
      <c r="K6" s="34" t="s">
        <v>76</v>
      </c>
      <c r="L6" s="34" t="s">
        <v>77</v>
      </c>
      <c r="M6" s="34" t="s">
        <v>76</v>
      </c>
      <c r="N6" s="34" t="s">
        <v>77</v>
      </c>
      <c r="O6" s="34" t="s">
        <v>76</v>
      </c>
      <c r="P6" s="34" t="s">
        <v>77</v>
      </c>
    </row>
    <row r="7" spans="1:16" ht="16.5" customHeight="1">
      <c r="A7" s="36" t="s">
        <v>1</v>
      </c>
      <c r="B7" s="37">
        <v>56</v>
      </c>
      <c r="C7" s="37">
        <v>56</v>
      </c>
      <c r="D7" s="37">
        <v>56</v>
      </c>
      <c r="E7" s="38">
        <v>41.50344827586204</v>
      </c>
      <c r="F7" s="38">
        <v>44.4</v>
      </c>
      <c r="G7" s="38">
        <v>0.4</v>
      </c>
      <c r="H7" s="38">
        <v>0.4</v>
      </c>
      <c r="I7" s="38">
        <v>0.3</v>
      </c>
      <c r="J7" s="38">
        <v>0.3</v>
      </c>
      <c r="K7" s="39">
        <f aca="true" t="shared" si="0" ref="K7:K29">G7/D7*1000</f>
        <v>7.142857142857143</v>
      </c>
      <c r="L7" s="40">
        <v>7.142857142857143</v>
      </c>
      <c r="M7" s="41">
        <v>86.07000000000001</v>
      </c>
      <c r="N7" s="41">
        <v>6.5</v>
      </c>
      <c r="O7" s="42">
        <v>0.5</v>
      </c>
      <c r="P7" s="42">
        <v>0.5</v>
      </c>
    </row>
    <row r="8" spans="1:16" ht="15">
      <c r="A8" s="36" t="s">
        <v>2</v>
      </c>
      <c r="B8" s="37">
        <v>1181</v>
      </c>
      <c r="C8" s="37">
        <v>1281</v>
      </c>
      <c r="D8" s="37">
        <v>1281</v>
      </c>
      <c r="E8" s="38">
        <v>1411.7034482758625</v>
      </c>
      <c r="F8" s="38">
        <v>1174.2</v>
      </c>
      <c r="G8" s="38">
        <v>14.1</v>
      </c>
      <c r="H8" s="38">
        <v>11.3</v>
      </c>
      <c r="I8" s="38">
        <v>12.6</v>
      </c>
      <c r="J8" s="38">
        <v>9.6</v>
      </c>
      <c r="K8" s="39">
        <f t="shared" si="0"/>
        <v>11.007025761124122</v>
      </c>
      <c r="L8" s="40">
        <v>10.3290676416819</v>
      </c>
      <c r="M8" s="41">
        <v>426.36</v>
      </c>
      <c r="N8" s="41">
        <v>465</v>
      </c>
      <c r="O8" s="42">
        <v>3</v>
      </c>
      <c r="P8" s="42">
        <v>3</v>
      </c>
    </row>
    <row r="9" spans="1:16" ht="15">
      <c r="A9" s="36" t="s">
        <v>3</v>
      </c>
      <c r="B9" s="37">
        <v>1130</v>
      </c>
      <c r="C9" s="37">
        <v>1130</v>
      </c>
      <c r="D9" s="37">
        <v>1130</v>
      </c>
      <c r="E9" s="38">
        <f>2652.35172413793+14</f>
        <v>2666.35172413793</v>
      </c>
      <c r="F9" s="38">
        <v>1277.1</v>
      </c>
      <c r="G9" s="38">
        <v>14.2</v>
      </c>
      <c r="H9" s="38">
        <v>12</v>
      </c>
      <c r="I9" s="38">
        <v>13</v>
      </c>
      <c r="J9" s="38">
        <v>9.7</v>
      </c>
      <c r="K9" s="39">
        <f t="shared" si="0"/>
        <v>12.566371681415928</v>
      </c>
      <c r="L9" s="40">
        <v>10.443864229765014</v>
      </c>
      <c r="M9" s="41">
        <v>702</v>
      </c>
      <c r="N9" s="41">
        <v>576</v>
      </c>
      <c r="O9" s="42">
        <v>4.5</v>
      </c>
      <c r="P9" s="42">
        <v>4</v>
      </c>
    </row>
    <row r="10" spans="1:16" ht="15">
      <c r="A10" s="36" t="s">
        <v>4</v>
      </c>
      <c r="B10" s="37">
        <v>353</v>
      </c>
      <c r="C10" s="37">
        <v>376</v>
      </c>
      <c r="D10" s="37">
        <v>376</v>
      </c>
      <c r="E10" s="38">
        <v>444.9310344827585</v>
      </c>
      <c r="F10" s="38">
        <v>319.2</v>
      </c>
      <c r="G10" s="38">
        <v>3.7</v>
      </c>
      <c r="H10" s="38">
        <v>3</v>
      </c>
      <c r="I10" s="38">
        <v>3.6</v>
      </c>
      <c r="J10" s="38">
        <v>2.9</v>
      </c>
      <c r="K10" s="39">
        <f t="shared" si="0"/>
        <v>9.840425531914894</v>
      </c>
      <c r="L10" s="40">
        <v>9.00900900900901</v>
      </c>
      <c r="M10" s="41">
        <v>357.96000000000004</v>
      </c>
      <c r="N10" s="41">
        <v>470</v>
      </c>
      <c r="O10" s="42">
        <v>3</v>
      </c>
      <c r="P10" s="42">
        <v>4</v>
      </c>
    </row>
    <row r="11" spans="1:16" ht="15">
      <c r="A11" s="36" t="s">
        <v>5</v>
      </c>
      <c r="B11" s="37">
        <v>690</v>
      </c>
      <c r="C11" s="37">
        <v>690</v>
      </c>
      <c r="D11" s="37">
        <v>690</v>
      </c>
      <c r="E11" s="38">
        <v>1271.1310344827584</v>
      </c>
      <c r="F11" s="38">
        <v>852.1</v>
      </c>
      <c r="G11" s="38">
        <v>7.8</v>
      </c>
      <c r="H11" s="38">
        <v>7.3</v>
      </c>
      <c r="I11" s="38">
        <v>6.8</v>
      </c>
      <c r="J11" s="38">
        <v>6.4</v>
      </c>
      <c r="K11" s="39">
        <f t="shared" si="0"/>
        <v>11.304347826086957</v>
      </c>
      <c r="L11" s="40">
        <v>10.579710144927535</v>
      </c>
      <c r="M11" s="41">
        <v>811.6800000000001</v>
      </c>
      <c r="N11" s="41">
        <v>815</v>
      </c>
      <c r="O11" s="42">
        <v>9</v>
      </c>
      <c r="P11" s="42">
        <v>7</v>
      </c>
    </row>
    <row r="12" spans="1:16" ht="15">
      <c r="A12" s="36" t="s">
        <v>78</v>
      </c>
      <c r="B12" s="37">
        <v>467</v>
      </c>
      <c r="C12" s="37">
        <v>473</v>
      </c>
      <c r="D12" s="37">
        <v>473</v>
      </c>
      <c r="E12" s="38">
        <v>837.2206896551724</v>
      </c>
      <c r="F12" s="38">
        <v>786.9</v>
      </c>
      <c r="G12" s="38">
        <v>7.2</v>
      </c>
      <c r="H12" s="38">
        <v>7</v>
      </c>
      <c r="I12" s="38">
        <v>6.9</v>
      </c>
      <c r="J12" s="38">
        <v>6.8</v>
      </c>
      <c r="K12" s="39">
        <f t="shared" si="0"/>
        <v>15.221987315010571</v>
      </c>
      <c r="L12" s="40">
        <v>15.250544662309368</v>
      </c>
      <c r="M12" s="41">
        <v>1351.014</v>
      </c>
      <c r="N12" s="41">
        <v>941.4</v>
      </c>
      <c r="O12" s="42">
        <v>10.2</v>
      </c>
      <c r="P12" s="42">
        <v>9.2</v>
      </c>
    </row>
    <row r="13" spans="1:16" ht="15">
      <c r="A13" s="36" t="s">
        <v>6</v>
      </c>
      <c r="B13" s="37">
        <v>1317</v>
      </c>
      <c r="C13" s="37">
        <v>1317</v>
      </c>
      <c r="D13" s="37">
        <v>1317</v>
      </c>
      <c r="E13" s="38">
        <v>1056.344827586207</v>
      </c>
      <c r="F13" s="38">
        <v>1762</v>
      </c>
      <c r="G13" s="38">
        <v>10.8</v>
      </c>
      <c r="H13" s="38">
        <v>17.2</v>
      </c>
      <c r="I13" s="38">
        <v>9.2</v>
      </c>
      <c r="J13" s="38">
        <v>15</v>
      </c>
      <c r="K13" s="39">
        <f t="shared" si="0"/>
        <v>8.200455580865604</v>
      </c>
      <c r="L13" s="40">
        <v>11.241830065359476</v>
      </c>
      <c r="M13" s="41">
        <v>424.08000000000004</v>
      </c>
      <c r="N13" s="41">
        <v>448</v>
      </c>
      <c r="O13" s="42">
        <v>3</v>
      </c>
      <c r="P13" s="42">
        <v>4</v>
      </c>
    </row>
    <row r="14" spans="1:16" ht="15">
      <c r="A14" s="36" t="s">
        <v>7</v>
      </c>
      <c r="B14" s="37">
        <v>2742</v>
      </c>
      <c r="C14" s="37">
        <v>2742</v>
      </c>
      <c r="D14" s="37">
        <v>2742</v>
      </c>
      <c r="E14" s="38">
        <v>4443.917241379311</v>
      </c>
      <c r="F14" s="38">
        <v>3727.8</v>
      </c>
      <c r="G14" s="38">
        <v>30</v>
      </c>
      <c r="H14" s="38">
        <v>32.7</v>
      </c>
      <c r="I14" s="38">
        <v>28.9</v>
      </c>
      <c r="J14" s="38">
        <v>28.7</v>
      </c>
      <c r="K14" s="39">
        <f t="shared" si="0"/>
        <v>10.940919037199125</v>
      </c>
      <c r="L14" s="40">
        <v>11.925601750547047</v>
      </c>
      <c r="M14" s="41">
        <v>2351.8199999999997</v>
      </c>
      <c r="N14" s="41">
        <v>1824</v>
      </c>
      <c r="O14" s="42">
        <v>27</v>
      </c>
      <c r="P14" s="42">
        <v>27</v>
      </c>
    </row>
    <row r="15" spans="1:16" ht="15">
      <c r="A15" s="36" t="s">
        <v>8</v>
      </c>
      <c r="B15" s="37">
        <v>709</v>
      </c>
      <c r="C15" s="37">
        <v>709</v>
      </c>
      <c r="D15" s="37">
        <v>709</v>
      </c>
      <c r="E15" s="38">
        <v>863.6</v>
      </c>
      <c r="F15" s="38">
        <v>796.5</v>
      </c>
      <c r="G15" s="38">
        <v>7</v>
      </c>
      <c r="H15" s="38">
        <v>7.1</v>
      </c>
      <c r="I15" s="38">
        <v>6.5</v>
      </c>
      <c r="J15" s="38">
        <v>6.6</v>
      </c>
      <c r="K15" s="39">
        <f t="shared" si="0"/>
        <v>9.873060648801129</v>
      </c>
      <c r="L15" s="40">
        <v>10.056657223796034</v>
      </c>
      <c r="M15" s="41">
        <v>42.9</v>
      </c>
      <c r="N15" s="41">
        <v>37.8</v>
      </c>
      <c r="O15" s="42">
        <v>0.3</v>
      </c>
      <c r="P15" s="42">
        <v>0.3</v>
      </c>
    </row>
    <row r="16" spans="1:16" ht="16.5" customHeight="1">
      <c r="A16" s="36" t="s">
        <v>9</v>
      </c>
      <c r="B16" s="37">
        <v>600</v>
      </c>
      <c r="C16" s="37">
        <v>600</v>
      </c>
      <c r="D16" s="37">
        <v>639</v>
      </c>
      <c r="E16" s="38">
        <v>1030.9034482758623</v>
      </c>
      <c r="F16" s="38">
        <v>983.7</v>
      </c>
      <c r="G16" s="38">
        <v>10.2</v>
      </c>
      <c r="H16" s="38">
        <v>9.7</v>
      </c>
      <c r="I16" s="38">
        <v>8.5</v>
      </c>
      <c r="J16" s="38">
        <v>8.9</v>
      </c>
      <c r="K16" s="39">
        <f t="shared" si="0"/>
        <v>15.962441314553988</v>
      </c>
      <c r="L16" s="40">
        <v>16.006600660066006</v>
      </c>
      <c r="M16" s="41">
        <v>1660</v>
      </c>
      <c r="N16" s="41">
        <v>1432</v>
      </c>
      <c r="O16" s="42">
        <v>15</v>
      </c>
      <c r="P16" s="42">
        <v>15</v>
      </c>
    </row>
    <row r="17" spans="1:16" ht="15">
      <c r="A17" s="36" t="s">
        <v>10</v>
      </c>
      <c r="B17" s="37">
        <v>970</v>
      </c>
      <c r="C17" s="37">
        <v>980</v>
      </c>
      <c r="D17" s="37">
        <v>980</v>
      </c>
      <c r="E17" s="38">
        <v>2042.9310344827584</v>
      </c>
      <c r="F17" s="38">
        <v>1618.8</v>
      </c>
      <c r="G17" s="38">
        <v>18.4</v>
      </c>
      <c r="H17" s="38">
        <v>14.2</v>
      </c>
      <c r="I17" s="38">
        <v>18.1</v>
      </c>
      <c r="J17" s="38">
        <v>13.6</v>
      </c>
      <c r="K17" s="39">
        <f t="shared" si="0"/>
        <v>18.775510204081634</v>
      </c>
      <c r="L17" s="40">
        <v>14.947368421052632</v>
      </c>
      <c r="M17" s="41">
        <v>502.74</v>
      </c>
      <c r="N17" s="41">
        <v>990</v>
      </c>
      <c r="O17" s="42">
        <v>5</v>
      </c>
      <c r="P17" s="42">
        <v>5</v>
      </c>
    </row>
    <row r="18" spans="1:16" ht="15">
      <c r="A18" s="36" t="s">
        <v>11</v>
      </c>
      <c r="B18" s="37">
        <v>473</v>
      </c>
      <c r="C18" s="37">
        <v>522</v>
      </c>
      <c r="D18" s="37">
        <v>522</v>
      </c>
      <c r="E18" s="38">
        <v>764.5310344827587</v>
      </c>
      <c r="F18" s="38">
        <v>504.6</v>
      </c>
      <c r="G18" s="38">
        <v>5</v>
      </c>
      <c r="H18" s="38">
        <v>4.2</v>
      </c>
      <c r="I18" s="38">
        <v>2.9</v>
      </c>
      <c r="J18" s="38">
        <v>2.9</v>
      </c>
      <c r="K18" s="39">
        <f t="shared" si="0"/>
        <v>9.578544061302681</v>
      </c>
      <c r="L18" s="40">
        <v>10.99476439790576</v>
      </c>
      <c r="M18" s="41">
        <v>1203.27</v>
      </c>
      <c r="N18" s="41">
        <v>986.9</v>
      </c>
      <c r="O18" s="42">
        <v>8.8</v>
      </c>
      <c r="P18" s="42">
        <v>11</v>
      </c>
    </row>
    <row r="19" spans="1:16" ht="15">
      <c r="A19" s="36" t="s">
        <v>12</v>
      </c>
      <c r="B19" s="37">
        <v>1325</v>
      </c>
      <c r="C19" s="37">
        <v>1285</v>
      </c>
      <c r="D19" s="37">
        <v>1285</v>
      </c>
      <c r="E19" s="38">
        <f>1423.54482758621+13.8</f>
        <v>1437.34482758621</v>
      </c>
      <c r="F19" s="38">
        <v>1469.7</v>
      </c>
      <c r="G19" s="38">
        <v>14</v>
      </c>
      <c r="H19" s="38">
        <v>16.4</v>
      </c>
      <c r="I19" s="38">
        <v>10.9</v>
      </c>
      <c r="J19" s="38">
        <v>13.8</v>
      </c>
      <c r="K19" s="39">
        <f t="shared" si="0"/>
        <v>10.894941634241244</v>
      </c>
      <c r="L19" s="40">
        <v>11.944646758922067</v>
      </c>
      <c r="M19" s="41">
        <v>545</v>
      </c>
      <c r="N19" s="41">
        <v>495</v>
      </c>
      <c r="O19" s="42">
        <v>4</v>
      </c>
      <c r="P19" s="42">
        <v>4</v>
      </c>
    </row>
    <row r="20" spans="1:16" ht="15">
      <c r="A20" s="36" t="s">
        <v>13</v>
      </c>
      <c r="B20" s="37">
        <v>1284</v>
      </c>
      <c r="C20" s="37">
        <v>1285</v>
      </c>
      <c r="D20" s="37">
        <v>1285</v>
      </c>
      <c r="E20" s="38">
        <f>2082.20689655172+16.9</f>
        <v>2099.10689655172</v>
      </c>
      <c r="F20" s="38">
        <v>1803</v>
      </c>
      <c r="G20" s="38">
        <v>16.9</v>
      </c>
      <c r="H20" s="38">
        <v>16.7</v>
      </c>
      <c r="I20" s="38">
        <v>15.1</v>
      </c>
      <c r="J20" s="38">
        <v>14.8</v>
      </c>
      <c r="K20" s="39">
        <f t="shared" si="0"/>
        <v>13.151750972762645</v>
      </c>
      <c r="L20" s="40">
        <v>13.036690085870413</v>
      </c>
      <c r="M20" s="41">
        <v>111.7</v>
      </c>
      <c r="N20" s="41">
        <v>113.2</v>
      </c>
      <c r="O20" s="42">
        <v>1.2</v>
      </c>
      <c r="P20" s="42">
        <v>1.2</v>
      </c>
    </row>
    <row r="21" spans="1:16" ht="16.5" customHeight="1">
      <c r="A21" s="36" t="s">
        <v>14</v>
      </c>
      <c r="B21" s="37">
        <v>970</v>
      </c>
      <c r="C21" s="37">
        <v>599</v>
      </c>
      <c r="D21" s="37">
        <v>599</v>
      </c>
      <c r="E21" s="38">
        <v>574.7172413793104</v>
      </c>
      <c r="F21" s="38">
        <v>650.4</v>
      </c>
      <c r="G21" s="38">
        <v>6</v>
      </c>
      <c r="H21" s="38">
        <v>7.8</v>
      </c>
      <c r="I21" s="38">
        <v>4.6</v>
      </c>
      <c r="J21" s="38">
        <v>7.2</v>
      </c>
      <c r="K21" s="39">
        <f t="shared" si="0"/>
        <v>10.016694490818029</v>
      </c>
      <c r="L21" s="40">
        <v>8.108108108108109</v>
      </c>
      <c r="M21" s="41">
        <v>264.1</v>
      </c>
      <c r="N21" s="41">
        <v>272.7</v>
      </c>
      <c r="O21" s="42">
        <v>1.8</v>
      </c>
      <c r="P21" s="42">
        <v>1.9</v>
      </c>
    </row>
    <row r="22" spans="1:16" ht="15">
      <c r="A22" s="36" t="s">
        <v>15</v>
      </c>
      <c r="B22" s="37">
        <v>1015</v>
      </c>
      <c r="C22" s="37">
        <v>1005</v>
      </c>
      <c r="D22" s="37">
        <v>1005</v>
      </c>
      <c r="E22" s="38">
        <v>1333.386206896552</v>
      </c>
      <c r="F22" s="38">
        <v>1322.7</v>
      </c>
      <c r="G22" s="38">
        <v>14.2</v>
      </c>
      <c r="H22" s="38">
        <v>13.9</v>
      </c>
      <c r="I22" s="38">
        <v>13.1</v>
      </c>
      <c r="J22" s="38">
        <v>12.4</v>
      </c>
      <c r="K22" s="39">
        <f t="shared" si="0"/>
        <v>14.129353233830845</v>
      </c>
      <c r="L22" s="40">
        <v>13.830845771144277</v>
      </c>
      <c r="M22" s="41">
        <v>1185.3</v>
      </c>
      <c r="N22" s="41">
        <v>1104</v>
      </c>
      <c r="O22" s="42">
        <v>7.7</v>
      </c>
      <c r="P22" s="42">
        <v>7.7</v>
      </c>
    </row>
    <row r="23" spans="1:16" ht="14.25" customHeight="1">
      <c r="A23" s="36" t="s">
        <v>16</v>
      </c>
      <c r="B23" s="37">
        <v>1942</v>
      </c>
      <c r="C23" s="37">
        <v>1915</v>
      </c>
      <c r="D23" s="37">
        <v>1915</v>
      </c>
      <c r="E23" s="38">
        <v>5540.241379310345</v>
      </c>
      <c r="F23" s="38">
        <v>4183.8</v>
      </c>
      <c r="G23" s="38">
        <v>39.1</v>
      </c>
      <c r="H23" s="38">
        <v>37</v>
      </c>
      <c r="I23" s="38">
        <v>39.5</v>
      </c>
      <c r="J23" s="38">
        <v>37.3</v>
      </c>
      <c r="K23" s="39">
        <f t="shared" si="0"/>
        <v>20.4177545691906</v>
      </c>
      <c r="L23" s="40">
        <v>18.69631126831733</v>
      </c>
      <c r="M23" s="41">
        <v>438.3</v>
      </c>
      <c r="N23" s="41">
        <v>385.7</v>
      </c>
      <c r="O23" s="42">
        <v>3.8</v>
      </c>
      <c r="P23" s="42">
        <v>4.2</v>
      </c>
    </row>
    <row r="24" spans="1:16" ht="15">
      <c r="A24" s="36" t="s">
        <v>17</v>
      </c>
      <c r="B24" s="37">
        <v>358</v>
      </c>
      <c r="C24" s="37">
        <v>405</v>
      </c>
      <c r="D24" s="37">
        <v>405</v>
      </c>
      <c r="E24" s="38">
        <v>254.64827586206903</v>
      </c>
      <c r="F24" s="38">
        <v>622.2</v>
      </c>
      <c r="G24" s="38">
        <v>3.9</v>
      </c>
      <c r="H24" s="38">
        <v>3.1</v>
      </c>
      <c r="I24" s="38">
        <v>2.3</v>
      </c>
      <c r="J24" s="38">
        <v>1.9</v>
      </c>
      <c r="K24" s="39">
        <f t="shared" si="0"/>
        <v>9.629629629629628</v>
      </c>
      <c r="L24" s="40">
        <v>8.65921787709497</v>
      </c>
      <c r="M24" s="41">
        <v>321.47999999999996</v>
      </c>
      <c r="N24" s="41">
        <v>982</v>
      </c>
      <c r="O24" s="42">
        <v>2</v>
      </c>
      <c r="P24" s="42">
        <v>2</v>
      </c>
    </row>
    <row r="25" spans="1:16" ht="15">
      <c r="A25" s="36" t="s">
        <v>18</v>
      </c>
      <c r="B25" s="37">
        <v>1345</v>
      </c>
      <c r="C25" s="37">
        <v>1345</v>
      </c>
      <c r="D25" s="37">
        <v>1345</v>
      </c>
      <c r="E25" s="38">
        <v>2543.2000000000003</v>
      </c>
      <c r="F25" s="38">
        <v>1881</v>
      </c>
      <c r="G25" s="38">
        <v>20.2</v>
      </c>
      <c r="H25" s="38">
        <v>17.1</v>
      </c>
      <c r="I25" s="38">
        <v>18.4</v>
      </c>
      <c r="J25" s="38">
        <v>16.2</v>
      </c>
      <c r="K25" s="39">
        <f t="shared" si="0"/>
        <v>15.018587360594795</v>
      </c>
      <c r="L25" s="40">
        <v>12.328767123287673</v>
      </c>
      <c r="M25" s="41">
        <v>0</v>
      </c>
      <c r="N25" s="41"/>
      <c r="O25" s="42"/>
      <c r="P25" s="42"/>
    </row>
    <row r="26" spans="1:16" ht="15">
      <c r="A26" s="36" t="s">
        <v>19</v>
      </c>
      <c r="B26" s="37">
        <v>534</v>
      </c>
      <c r="C26" s="37">
        <v>534</v>
      </c>
      <c r="D26" s="37">
        <v>534</v>
      </c>
      <c r="E26" s="38">
        <v>999.2482758620692</v>
      </c>
      <c r="F26" s="38">
        <v>513.3</v>
      </c>
      <c r="G26" s="38">
        <v>5.6</v>
      </c>
      <c r="H26" s="38">
        <v>6.1</v>
      </c>
      <c r="I26" s="38">
        <v>5.2</v>
      </c>
      <c r="J26" s="38">
        <v>5.3</v>
      </c>
      <c r="K26" s="39">
        <f t="shared" si="0"/>
        <v>10.48689138576779</v>
      </c>
      <c r="L26" s="40">
        <v>11.31725417439703</v>
      </c>
      <c r="M26" s="41">
        <v>2071</v>
      </c>
      <c r="N26" s="41">
        <v>1784</v>
      </c>
      <c r="O26" s="42">
        <v>11</v>
      </c>
      <c r="P26" s="42">
        <v>10</v>
      </c>
    </row>
    <row r="27" spans="1:16" ht="15">
      <c r="A27" s="36" t="s">
        <v>20</v>
      </c>
      <c r="B27" s="37">
        <v>3822</v>
      </c>
      <c r="C27" s="37">
        <v>4090</v>
      </c>
      <c r="D27" s="37">
        <v>4090</v>
      </c>
      <c r="E27" s="38">
        <v>7252.082758620691</v>
      </c>
      <c r="F27" s="38">
        <v>5016.9</v>
      </c>
      <c r="G27" s="38">
        <v>53.3</v>
      </c>
      <c r="H27" s="38">
        <v>44.8</v>
      </c>
      <c r="I27" s="38">
        <v>51.3</v>
      </c>
      <c r="J27" s="38">
        <v>40.9</v>
      </c>
      <c r="K27" s="39">
        <f t="shared" si="0"/>
        <v>13.031784841075794</v>
      </c>
      <c r="L27" s="40">
        <v>11.72161172161172</v>
      </c>
      <c r="M27" s="41">
        <v>1060</v>
      </c>
      <c r="N27" s="41">
        <v>982</v>
      </c>
      <c r="O27" s="42">
        <v>10</v>
      </c>
      <c r="P27" s="42">
        <v>6</v>
      </c>
    </row>
    <row r="28" spans="1:16" ht="15">
      <c r="A28" s="36" t="s">
        <v>79</v>
      </c>
      <c r="B28" s="43">
        <v>100</v>
      </c>
      <c r="C28" s="43">
        <v>100</v>
      </c>
      <c r="D28" s="43">
        <v>100</v>
      </c>
      <c r="E28" s="38">
        <v>68</v>
      </c>
      <c r="F28" s="38">
        <v>79.8</v>
      </c>
      <c r="G28" s="38">
        <v>0.7</v>
      </c>
      <c r="H28" s="38">
        <v>0.7</v>
      </c>
      <c r="I28" s="38">
        <v>2.4</v>
      </c>
      <c r="J28" s="38">
        <v>2.4</v>
      </c>
      <c r="K28" s="39">
        <f t="shared" si="0"/>
        <v>6.999999999999999</v>
      </c>
      <c r="L28" s="40">
        <v>6.999999999999999</v>
      </c>
      <c r="M28" s="41"/>
      <c r="N28" s="41"/>
      <c r="O28" s="42"/>
      <c r="P28" s="42"/>
    </row>
    <row r="29" spans="1:16" ht="14.25">
      <c r="A29" s="44" t="s">
        <v>80</v>
      </c>
      <c r="B29" s="45">
        <f>SUM(B7:B28)</f>
        <v>23383</v>
      </c>
      <c r="C29" s="45">
        <v>23439</v>
      </c>
      <c r="D29" s="45">
        <f>SUM(D7:D28)</f>
        <v>23478</v>
      </c>
      <c r="E29" s="46">
        <v>38904.324137931035</v>
      </c>
      <c r="F29" s="46">
        <v>31390.1</v>
      </c>
      <c r="G29" s="47">
        <v>298.2</v>
      </c>
      <c r="H29" s="47">
        <v>289.7</v>
      </c>
      <c r="I29" s="47">
        <v>276.7</v>
      </c>
      <c r="J29" s="47">
        <v>263.6</v>
      </c>
      <c r="K29" s="48">
        <f t="shared" si="0"/>
        <v>12.701252236135955</v>
      </c>
      <c r="L29" s="48">
        <v>12.3</v>
      </c>
      <c r="M29" s="47">
        <v>15830.268</v>
      </c>
      <c r="N29" s="47">
        <v>15111.2</v>
      </c>
      <c r="O29" s="47">
        <f>SUM(O7:O28)</f>
        <v>130.8</v>
      </c>
      <c r="P29" s="47">
        <v>127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F20" sqref="F20"/>
    </sheetView>
  </sheetViews>
  <sheetFormatPr defaultColWidth="9.00390625" defaultRowHeight="12.75"/>
  <cols>
    <col min="1" max="1" width="23.75390625" style="0" customWidth="1"/>
    <col min="2" max="2" width="9.75390625" style="0" customWidth="1"/>
    <col min="3" max="3" width="9.25390625" style="0" customWidth="1"/>
    <col min="4" max="4" width="6.375" style="0" customWidth="1"/>
    <col min="5" max="5" width="16.75390625" style="0" customWidth="1"/>
    <col min="6" max="6" width="18.125" style="0" customWidth="1"/>
  </cols>
  <sheetData>
    <row r="1" spans="1:6" ht="18.75">
      <c r="A1" s="76"/>
      <c r="B1" s="77"/>
      <c r="C1" s="77"/>
      <c r="D1" s="77"/>
      <c r="E1" s="77"/>
      <c r="F1" s="77"/>
    </row>
    <row r="2" spans="1:6" ht="18.75">
      <c r="A2" s="78" t="s">
        <v>84</v>
      </c>
      <c r="B2" s="78"/>
      <c r="C2" s="78"/>
      <c r="D2" s="78"/>
      <c r="E2" s="78"/>
      <c r="F2" s="79">
        <v>42887</v>
      </c>
    </row>
    <row r="3" spans="1:6" ht="19.5" thickBot="1">
      <c r="A3" s="77"/>
      <c r="B3" s="77"/>
      <c r="C3" s="77"/>
      <c r="D3" s="77"/>
      <c r="E3" s="77"/>
      <c r="F3" s="80" t="s">
        <v>85</v>
      </c>
    </row>
    <row r="4" spans="1:6" ht="12.75">
      <c r="A4" s="81" t="s">
        <v>86</v>
      </c>
      <c r="B4" s="82" t="s">
        <v>87</v>
      </c>
      <c r="C4" s="83"/>
      <c r="D4" s="84"/>
      <c r="E4" s="85" t="s">
        <v>88</v>
      </c>
      <c r="F4" s="86" t="s">
        <v>89</v>
      </c>
    </row>
    <row r="5" spans="1:6" ht="12.75">
      <c r="A5" s="87"/>
      <c r="B5" s="88"/>
      <c r="C5" s="89"/>
      <c r="D5" s="90"/>
      <c r="E5" s="91"/>
      <c r="F5" s="92"/>
    </row>
    <row r="6" spans="1:6" ht="33.75" customHeight="1" thickBot="1">
      <c r="A6" s="93"/>
      <c r="B6" s="94" t="s">
        <v>53</v>
      </c>
      <c r="C6" s="95" t="s">
        <v>54</v>
      </c>
      <c r="D6" s="96" t="s">
        <v>21</v>
      </c>
      <c r="E6" s="97"/>
      <c r="F6" s="98"/>
    </row>
    <row r="7" spans="1:6" ht="18.75">
      <c r="A7" s="99"/>
      <c r="B7" s="100"/>
      <c r="C7" s="101"/>
      <c r="D7" s="102"/>
      <c r="E7" s="103"/>
      <c r="F7" s="104"/>
    </row>
    <row r="8" spans="1:6" ht="18.75">
      <c r="A8" s="105" t="s">
        <v>1</v>
      </c>
      <c r="B8" s="106"/>
      <c r="C8" s="107"/>
      <c r="D8" s="108"/>
      <c r="E8" s="109"/>
      <c r="F8" s="110"/>
    </row>
    <row r="9" spans="1:6" ht="18.75">
      <c r="A9" s="105" t="s">
        <v>90</v>
      </c>
      <c r="B9" s="111">
        <v>3556</v>
      </c>
      <c r="C9" s="107">
        <v>402</v>
      </c>
      <c r="D9" s="108">
        <f aca="true" t="shared" si="0" ref="D8:D15">C9/B9*100</f>
        <v>11.304836895388076</v>
      </c>
      <c r="E9" s="109"/>
      <c r="F9" s="110">
        <v>475</v>
      </c>
    </row>
    <row r="10" spans="1:6" ht="18.75">
      <c r="A10" s="105" t="s">
        <v>91</v>
      </c>
      <c r="B10" s="111">
        <v>10597</v>
      </c>
      <c r="C10" s="107">
        <v>3665</v>
      </c>
      <c r="D10" s="108">
        <f t="shared" si="0"/>
        <v>34.58525997923941</v>
      </c>
      <c r="E10" s="109">
        <v>7168</v>
      </c>
      <c r="F10" s="110"/>
    </row>
    <row r="11" spans="1:6" ht="18.75">
      <c r="A11" s="105" t="s">
        <v>4</v>
      </c>
      <c r="B11" s="111">
        <v>2417</v>
      </c>
      <c r="C11" s="107">
        <v>150</v>
      </c>
      <c r="D11" s="108">
        <f t="shared" si="0"/>
        <v>6.206040546131568</v>
      </c>
      <c r="E11" s="109">
        <v>1000</v>
      </c>
      <c r="F11" s="110"/>
    </row>
    <row r="12" spans="1:6" ht="18.75">
      <c r="A12" s="105" t="s">
        <v>5</v>
      </c>
      <c r="B12" s="111">
        <v>12946</v>
      </c>
      <c r="C12" s="107"/>
      <c r="D12" s="108"/>
      <c r="E12" s="109"/>
      <c r="F12" s="110"/>
    </row>
    <row r="13" spans="1:6" ht="18.75">
      <c r="A13" s="105" t="s">
        <v>78</v>
      </c>
      <c r="B13" s="111">
        <v>11427</v>
      </c>
      <c r="C13" s="107"/>
      <c r="D13" s="108"/>
      <c r="E13" s="109"/>
      <c r="F13" s="110"/>
    </row>
    <row r="14" spans="1:6" ht="18.75">
      <c r="A14" s="105" t="s">
        <v>6</v>
      </c>
      <c r="B14" s="111">
        <v>15534</v>
      </c>
      <c r="C14" s="107">
        <v>2101</v>
      </c>
      <c r="D14" s="108">
        <f t="shared" si="0"/>
        <v>13.525170593536759</v>
      </c>
      <c r="E14" s="109">
        <v>11024</v>
      </c>
      <c r="F14" s="110"/>
    </row>
    <row r="15" spans="1:6" ht="18.75">
      <c r="A15" s="105" t="s">
        <v>7</v>
      </c>
      <c r="B15" s="111">
        <v>37459</v>
      </c>
      <c r="C15" s="107"/>
      <c r="D15" s="108"/>
      <c r="E15" s="109"/>
      <c r="F15" s="110"/>
    </row>
    <row r="16" spans="1:6" ht="18.75">
      <c r="A16" s="105" t="s">
        <v>8</v>
      </c>
      <c r="B16" s="111">
        <v>8600</v>
      </c>
      <c r="C16" s="107"/>
      <c r="D16" s="108"/>
      <c r="E16" s="109"/>
      <c r="F16" s="110"/>
    </row>
    <row r="17" spans="1:6" ht="18.75">
      <c r="A17" s="105" t="s">
        <v>9</v>
      </c>
      <c r="B17" s="111">
        <v>12776</v>
      </c>
      <c r="C17" s="107">
        <v>10000</v>
      </c>
      <c r="D17" s="108">
        <f>C17/B17*100</f>
        <v>78.27175954915467</v>
      </c>
      <c r="E17" s="109">
        <v>36509</v>
      </c>
      <c r="F17" s="110"/>
    </row>
    <row r="18" spans="1:6" ht="18.75">
      <c r="A18" s="105" t="s">
        <v>10</v>
      </c>
      <c r="B18" s="111">
        <v>10002</v>
      </c>
      <c r="C18" s="107">
        <v>1675</v>
      </c>
      <c r="D18" s="108">
        <f>C18/B18*100</f>
        <v>16.746650669866025</v>
      </c>
      <c r="E18" s="109">
        <v>12170</v>
      </c>
      <c r="F18" s="110">
        <v>2260</v>
      </c>
    </row>
    <row r="19" spans="1:6" ht="18.75">
      <c r="A19" s="105" t="s">
        <v>11</v>
      </c>
      <c r="B19" s="111">
        <v>8875</v>
      </c>
      <c r="C19" s="107"/>
      <c r="D19" s="108"/>
      <c r="E19" s="109">
        <v>3630</v>
      </c>
      <c r="F19" s="110"/>
    </row>
    <row r="20" spans="1:6" ht="18.75">
      <c r="A20" s="105" t="s">
        <v>92</v>
      </c>
      <c r="B20" s="111">
        <v>15154</v>
      </c>
      <c r="C20" s="107">
        <v>2258</v>
      </c>
      <c r="D20" s="108">
        <f>C20/B20*100</f>
        <v>14.900356341559984</v>
      </c>
      <c r="E20" s="109">
        <v>4118</v>
      </c>
      <c r="F20" s="110"/>
    </row>
    <row r="21" spans="1:6" ht="18.75">
      <c r="A21" s="105" t="s">
        <v>13</v>
      </c>
      <c r="B21" s="111">
        <v>5234</v>
      </c>
      <c r="C21" s="107"/>
      <c r="D21" s="108"/>
      <c r="E21" s="109"/>
      <c r="F21" s="110"/>
    </row>
    <row r="22" spans="1:6" ht="18.75">
      <c r="A22" s="105" t="s">
        <v>14</v>
      </c>
      <c r="B22" s="111">
        <v>4893</v>
      </c>
      <c r="C22" s="107">
        <v>964</v>
      </c>
      <c r="D22" s="108">
        <f>C22/B22*100</f>
        <v>19.70161455139996</v>
      </c>
      <c r="E22" s="109">
        <v>1230</v>
      </c>
      <c r="F22" s="110">
        <v>210</v>
      </c>
    </row>
    <row r="23" spans="1:6" ht="18.75">
      <c r="A23" s="105" t="s">
        <v>93</v>
      </c>
      <c r="B23" s="111">
        <v>8480</v>
      </c>
      <c r="C23" s="107">
        <v>700</v>
      </c>
      <c r="D23" s="108">
        <f>C23/B23*100</f>
        <v>8.254716981132075</v>
      </c>
      <c r="E23" s="109"/>
      <c r="F23" s="110"/>
    </row>
    <row r="24" spans="1:6" ht="18.75">
      <c r="A24" s="105" t="s">
        <v>94</v>
      </c>
      <c r="B24" s="111">
        <v>10529</v>
      </c>
      <c r="C24" s="107"/>
      <c r="D24" s="108"/>
      <c r="E24" s="109"/>
      <c r="F24" s="110"/>
    </row>
    <row r="25" spans="1:6" ht="18.75">
      <c r="A25" s="105" t="s">
        <v>17</v>
      </c>
      <c r="B25" s="111">
        <v>7599</v>
      </c>
      <c r="C25" s="107">
        <v>3285</v>
      </c>
      <c r="D25" s="108">
        <f>C25/B25*100</f>
        <v>43.22937228582708</v>
      </c>
      <c r="E25" s="109">
        <v>2805</v>
      </c>
      <c r="F25" s="110"/>
    </row>
    <row r="26" spans="1:6" ht="18.75">
      <c r="A26" s="105" t="s">
        <v>18</v>
      </c>
      <c r="B26" s="111">
        <v>7363</v>
      </c>
      <c r="C26" s="107">
        <v>4894</v>
      </c>
      <c r="D26" s="108">
        <f>C26/B26*100</f>
        <v>66.46747249762325</v>
      </c>
      <c r="E26" s="109">
        <v>17632</v>
      </c>
      <c r="F26" s="110">
        <v>542</v>
      </c>
    </row>
    <row r="27" spans="1:6" ht="18.75">
      <c r="A27" s="105" t="s">
        <v>95</v>
      </c>
      <c r="B27" s="111">
        <v>13189</v>
      </c>
      <c r="C27" s="107"/>
      <c r="D27" s="108"/>
      <c r="E27" s="109">
        <v>6335</v>
      </c>
      <c r="F27" s="110"/>
    </row>
    <row r="28" spans="1:6" ht="18.75">
      <c r="A28" s="105" t="s">
        <v>20</v>
      </c>
      <c r="B28" s="111">
        <v>18079</v>
      </c>
      <c r="C28" s="107">
        <v>4742</v>
      </c>
      <c r="D28" s="108">
        <f>C28/B28*100</f>
        <v>26.229326843298857</v>
      </c>
      <c r="E28" s="109">
        <v>14628</v>
      </c>
      <c r="F28" s="110"/>
    </row>
    <row r="29" spans="1:6" ht="19.5" thickBot="1">
      <c r="A29" s="112"/>
      <c r="B29" s="113"/>
      <c r="C29" s="114"/>
      <c r="D29" s="115"/>
      <c r="E29" s="116"/>
      <c r="F29" s="117"/>
    </row>
    <row r="30" spans="1:6" ht="19.5" thickBot="1">
      <c r="A30" s="118" t="s">
        <v>56</v>
      </c>
      <c r="B30" s="119">
        <v>237642</v>
      </c>
      <c r="C30" s="120">
        <f>SUM(C8:C28)</f>
        <v>34836</v>
      </c>
      <c r="D30" s="121">
        <f>C30/B30*100</f>
        <v>14.659024919837401</v>
      </c>
      <c r="E30" s="122">
        <f>SUM(E8:E28)</f>
        <v>118249</v>
      </c>
      <c r="F30" s="123">
        <f>SUM(F8:F28)</f>
        <v>3487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2017-06-01T06:49:05Z</cp:lastPrinted>
  <dcterms:created xsi:type="dcterms:W3CDTF">2016-12-20T07:25:22Z</dcterms:created>
  <dcterms:modified xsi:type="dcterms:W3CDTF">2017-06-01T06:51:50Z</dcterms:modified>
  <cp:category/>
  <cp:version/>
  <cp:contentType/>
  <cp:contentStatus/>
</cp:coreProperties>
</file>