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<sst xmlns="http://schemas.openxmlformats.org/spreadsheetml/2006/main" count="178" uniqueCount="84">
  <si>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</si>
  <si>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</si>
  <si>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</si>
  <si>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</si>
  <si>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</si>
  <si>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</si>
  <si>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</si>
  <si>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</si>
  <si>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</si>
  <si>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</si>
  <si>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</si>
  <si>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</si>
  <si>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</si>
  <si>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</si>
  <si>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</si>
  <si>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</si>
  <si>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</si>
  <si>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</si>
  <si>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</si>
  <si>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</si>
  <si>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</si>
  <si>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</si>
  <si>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</si>
  <si>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</si>
  <si>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</si>
  <si>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</si>
  <si>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</si>
  <si>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</si>
  <si>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</si>
  <si>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</si>
  <si>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</si>
  <si>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</si>
  <si>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</si>
  <si>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</si>
  <si>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</si>
  <si>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</si>
  <si>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</si>
  <si>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</si>
  <si>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</si>
  <si>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</si>
  <si>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</si>
  <si>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</si>
  <si>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</si>
  <si>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</si>
  <si>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</si>
  <si>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</si>
  <si>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</si>
  <si>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</si>
  <si>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</si>
  <si>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</si>
  <si>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</si>
  <si>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</si>
  <si>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</si>
  <si>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</si>
  <si>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</si>
  <si>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</si>
  <si>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</si>
  <si>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</si>
  <si>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</si>
  <si>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</si>
  <si>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</si>
  <si>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</si>
  <si>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</si>
  <si>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</si>
  <si>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</si>
  <si>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</si>
  <si>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</si>
  <si>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</si>
  <si>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</si>
  <si>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</si>
  <si>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</si>
  <si>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</si>
  <si>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</si>
  <si>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</si>
  <si>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</si>
  <si>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</si>
  <si>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</si>
  <si>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</si>
  <si>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</si>
  <si>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</si>
  <si>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</si>
  <si>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30.05</t>
  </si>
  <si>
    <t>Многолетние травы (беспокров.)</t>
  </si>
  <si>
    <t>31.05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</si>
</sst>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%"/>
    <numFmt numFmtId="175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49" fontId="27" fillId="24" borderId="15" xfId="56" applyNumberFormat="1" applyFont="1" applyFill="1" applyBorder="1" applyAlignment="1">
      <alignment horizontal="center" vertical="center"/>
      <protection/>
    </xf>
    <xf numFmtId="0" fontId="28" fillId="0" borderId="15" xfId="56" applyFont="1" applyFill="1" applyBorder="1" applyAlignment="1">
      <alignment vertical="top" wrapText="1"/>
      <protection/>
    </xf>
    <xf numFmtId="1" fontId="27" fillId="25" borderId="15" xfId="56" applyNumberFormat="1" applyFont="1" applyFill="1" applyBorder="1" applyAlignment="1">
      <alignment horizontal="center"/>
      <protection/>
    </xf>
    <xf numFmtId="172" fontId="27" fillId="25" borderId="15" xfId="56" applyNumberFormat="1" applyFont="1" applyFill="1" applyBorder="1" applyAlignment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 vertical="center"/>
      <protection locked="0"/>
    </xf>
    <xf numFmtId="172" fontId="27" fillId="24" borderId="15" xfId="59" applyNumberFormat="1" applyFont="1" applyFill="1" applyBorder="1" applyAlignment="1" applyProtection="1">
      <alignment horizontal="center" vertical="center"/>
      <protection locked="0"/>
    </xf>
    <xf numFmtId="172" fontId="27" fillId="25" borderId="15" xfId="59" applyNumberFormat="1" applyFont="1" applyFill="1" applyBorder="1" applyAlignment="1" applyProtection="1">
      <alignment horizontal="center"/>
      <protection/>
    </xf>
    <xf numFmtId="172" fontId="27" fillId="25" borderId="15" xfId="59" applyNumberFormat="1" applyFont="1" applyFill="1" applyBorder="1" applyAlignment="1" applyProtection="1">
      <alignment horizontal="center"/>
      <protection locked="0"/>
    </xf>
    <xf numFmtId="0" fontId="27" fillId="25" borderId="15" xfId="56" applyFont="1" applyFill="1" applyBorder="1" applyAlignment="1">
      <alignment horizontal="center"/>
      <protection/>
    </xf>
    <xf numFmtId="0" fontId="29" fillId="24" borderId="15" xfId="56" applyFont="1" applyFill="1" applyBorder="1" applyAlignment="1">
      <alignment horizontal="center" vertical="top" wrapText="1"/>
      <protection/>
    </xf>
    <xf numFmtId="1" fontId="26" fillId="24" borderId="15" xfId="56" applyNumberFormat="1" applyFont="1" applyFill="1" applyBorder="1" applyAlignment="1">
      <alignment horizontal="center"/>
      <protection/>
    </xf>
    <xf numFmtId="172" fontId="26" fillId="25" borderId="15" xfId="56" applyNumberFormat="1" applyFont="1" applyFill="1" applyBorder="1" applyAlignment="1">
      <alignment horizontal="center"/>
      <protection/>
    </xf>
    <xf numFmtId="172" fontId="26" fillId="24" borderId="15" xfId="56" applyNumberFormat="1" applyFont="1" applyFill="1" applyBorder="1" applyAlignment="1">
      <alignment horizontal="center"/>
      <protection/>
    </xf>
    <xf numFmtId="172" fontId="26" fillId="25" borderId="15" xfId="59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7" fillId="24" borderId="15" xfId="60" applyFont="1" applyFill="1" applyBorder="1" applyAlignment="1" applyProtection="1">
      <alignment horizontal="center"/>
      <protection locked="0"/>
    </xf>
    <xf numFmtId="0" fontId="27" fillId="24" borderId="15" xfId="59" applyFont="1" applyFill="1" applyBorder="1" applyAlignment="1" applyProtection="1">
      <alignment horizontal="center"/>
      <protection locked="0"/>
    </xf>
    <xf numFmtId="0" fontId="27" fillId="24" borderId="15" xfId="56" applyFont="1" applyFill="1" applyBorder="1" applyAlignment="1">
      <alignment horizontal="center"/>
      <protection/>
    </xf>
    <xf numFmtId="0" fontId="27" fillId="24" borderId="15" xfId="59" applyFont="1" applyFill="1" applyBorder="1" applyAlignment="1" applyProtection="1">
      <alignment horizontal="center" vertical="center"/>
      <protection locked="0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 applyProtection="1">
      <alignment horizontal="left" vertical="center"/>
      <protection locked="0"/>
    </xf>
    <xf numFmtId="0" fontId="27" fillId="24" borderId="15" xfId="59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9" width="7.253906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6.25390625" style="16" customWidth="1"/>
    <col min="49" max="49" width="6.00390625" style="16" customWidth="1"/>
    <col min="50" max="50" width="6.125" style="16" customWidth="1"/>
    <col min="51" max="51" width="6.00390625" style="16" customWidth="1"/>
    <col min="52" max="55" width="7.125" style="16" customWidth="1"/>
    <col min="56" max="56" width="6.00390625" style="16" customWidth="1"/>
    <col min="57" max="57" width="5.375" style="16" customWidth="1"/>
    <col min="58" max="59" width="7.125" style="16" customWidth="1"/>
    <col min="60" max="60" width="6.375" style="16" customWidth="1"/>
    <col min="61" max="61" width="7.25390625" style="16" customWidth="1"/>
    <col min="62" max="62" width="4.75390625" style="16" customWidth="1"/>
    <col min="63" max="63" width="5.25390625" style="16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6">
        <v>42886</v>
      </c>
      <c r="M2" s="57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8"/>
      <c r="BG2" s="58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2" t="s">
        <v>26</v>
      </c>
      <c r="G3" s="53"/>
      <c r="H3" s="53"/>
      <c r="I3" s="53"/>
      <c r="J3" s="53"/>
      <c r="K3" s="53"/>
      <c r="L3" s="53"/>
      <c r="M3" s="53"/>
      <c r="N3" s="53"/>
      <c r="O3" s="5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2" t="s">
        <v>27</v>
      </c>
      <c r="AE3" s="61"/>
      <c r="AF3" s="61"/>
      <c r="AG3" s="61"/>
      <c r="AH3" s="61"/>
      <c r="AI3" s="61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9"/>
      <c r="BC3" s="59"/>
      <c r="BD3" s="60"/>
      <c r="BE3" s="60"/>
      <c r="BF3" s="60"/>
      <c r="BG3" s="60"/>
      <c r="BH3" s="60"/>
      <c r="BI3" s="60"/>
      <c r="BJ3" s="60"/>
      <c r="BK3" s="60"/>
      <c r="BL3" s="60"/>
      <c r="BM3" s="60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50" t="s">
        <v>32</v>
      </c>
      <c r="K4" s="50"/>
      <c r="L4" s="50" t="s">
        <v>33</v>
      </c>
      <c r="M4" s="50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59</v>
      </c>
      <c r="AA4" s="51"/>
      <c r="AB4" s="51" t="s">
        <v>57</v>
      </c>
      <c r="AC4" s="51"/>
      <c r="AD4" s="49" t="s">
        <v>31</v>
      </c>
      <c r="AE4" s="49"/>
      <c r="AF4" s="50" t="s">
        <v>40</v>
      </c>
      <c r="AG4" s="50"/>
      <c r="AH4" s="50" t="s">
        <v>41</v>
      </c>
      <c r="AI4" s="50"/>
      <c r="AJ4" s="50" t="s">
        <v>42</v>
      </c>
      <c r="AK4" s="50"/>
      <c r="AL4" s="50" t="s">
        <v>43</v>
      </c>
      <c r="AM4" s="50"/>
      <c r="AN4" s="50" t="s">
        <v>44</v>
      </c>
      <c r="AO4" s="50"/>
      <c r="AP4" s="50" t="s">
        <v>45</v>
      </c>
      <c r="AQ4" s="50"/>
      <c r="AR4" s="50" t="s">
        <v>46</v>
      </c>
      <c r="AS4" s="50"/>
      <c r="AT4" s="50" t="s">
        <v>47</v>
      </c>
      <c r="AU4" s="50"/>
      <c r="AV4" s="49"/>
      <c r="AW4" s="49"/>
      <c r="AX4" s="49"/>
      <c r="AY4" s="49"/>
      <c r="AZ4" s="49" t="s">
        <v>48</v>
      </c>
      <c r="BA4" s="49"/>
      <c r="BB4" s="50" t="s">
        <v>49</v>
      </c>
      <c r="BC4" s="50"/>
      <c r="BD4" s="50" t="s">
        <v>50</v>
      </c>
      <c r="BE4" s="50"/>
      <c r="BF4" s="50" t="s">
        <v>51</v>
      </c>
      <c r="BG4" s="50"/>
      <c r="BH4" s="50" t="s">
        <v>82</v>
      </c>
      <c r="BI4" s="50"/>
      <c r="BJ4" s="50" t="s">
        <v>52</v>
      </c>
      <c r="BK4" s="50"/>
      <c r="BL4" s="50" t="s">
        <v>58</v>
      </c>
      <c r="BM4" s="50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/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17927</v>
      </c>
      <c r="D7" s="7">
        <f>C7/B7*100</f>
        <v>105.8764469643279</v>
      </c>
      <c r="E7" s="6"/>
      <c r="F7" s="6">
        <f aca="true" t="shared" si="2" ref="F7:F27">J7+L7+N7+P7+R7+T7+V7+X7+Z7+AB7</f>
        <v>3728</v>
      </c>
      <c r="G7" s="6">
        <f>K7+M7+O7+Q7+S7+U7+W7+Y7+AA7+AC7</f>
        <v>4251</v>
      </c>
      <c r="H7" s="7">
        <f>G7/F7*100</f>
        <v>114.02896995708154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>
        <v>60</v>
      </c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/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/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/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/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55781</v>
      </c>
      <c r="D12" s="7">
        <f t="shared" si="5"/>
        <v>100</v>
      </c>
      <c r="E12" s="6"/>
      <c r="F12" s="6">
        <f t="shared" si="2"/>
        <v>31353</v>
      </c>
      <c r="G12" s="6">
        <f t="shared" si="6"/>
        <v>32264</v>
      </c>
      <c r="H12" s="7">
        <f t="shared" si="7"/>
        <v>102.90562306637324</v>
      </c>
      <c r="I12" s="6"/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954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17048</v>
      </c>
      <c r="AF12" s="6">
        <v>18249</v>
      </c>
      <c r="AG12" s="6">
        <v>17048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>
        <v>30</v>
      </c>
      <c r="AX12" s="6">
        <v>31.5</v>
      </c>
      <c r="AY12" s="6">
        <v>31</v>
      </c>
      <c r="AZ12" s="6">
        <f t="shared" si="3"/>
        <v>6118</v>
      </c>
      <c r="BA12" s="6">
        <f t="shared" si="4"/>
        <v>6408</v>
      </c>
      <c r="BB12" s="6">
        <v>415</v>
      </c>
      <c r="BC12" s="6">
        <v>301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71969</v>
      </c>
      <c r="D13" s="7">
        <f t="shared" si="5"/>
        <v>101.00628754280581</v>
      </c>
      <c r="E13" s="6"/>
      <c r="F13" s="6">
        <f t="shared" si="2"/>
        <v>36892</v>
      </c>
      <c r="G13" s="6">
        <f>K13+M13+O13+Q13+S13+U13+W13+Y13+AA13+AC13</f>
        <v>37709</v>
      </c>
      <c r="H13" s="7">
        <f t="shared" si="7"/>
        <v>102.21457226498968</v>
      </c>
      <c r="I13" s="6"/>
      <c r="J13" s="6">
        <v>10136</v>
      </c>
      <c r="K13" s="6">
        <v>14054</v>
      </c>
      <c r="L13" s="6">
        <v>14149</v>
      </c>
      <c r="M13" s="6">
        <v>13847</v>
      </c>
      <c r="N13" s="6">
        <v>4924</v>
      </c>
      <c r="O13" s="6">
        <v>5189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26691</v>
      </c>
      <c r="AF13" s="6">
        <v>26691</v>
      </c>
      <c r="AG13" s="6">
        <v>26691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121</v>
      </c>
      <c r="AX13" s="6">
        <v>157</v>
      </c>
      <c r="AY13" s="6">
        <v>167</v>
      </c>
      <c r="AZ13" s="6">
        <f t="shared" si="3"/>
        <v>6709</v>
      </c>
      <c r="BA13" s="6">
        <f t="shared" si="4"/>
        <v>7281</v>
      </c>
      <c r="BB13" s="6">
        <v>3001</v>
      </c>
      <c r="BC13" s="6">
        <v>1578</v>
      </c>
      <c r="BD13" s="6"/>
      <c r="BE13" s="6"/>
      <c r="BF13" s="6">
        <v>3638</v>
      </c>
      <c r="BG13" s="6">
        <v>5703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/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/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24893</v>
      </c>
      <c r="D16" s="7">
        <f>C16/B16*100</f>
        <v>103.06380159814516</v>
      </c>
      <c r="E16" s="6"/>
      <c r="F16" s="6">
        <f t="shared" si="2"/>
        <v>6302</v>
      </c>
      <c r="G16" s="6">
        <f t="shared" si="6"/>
        <v>6348</v>
      </c>
      <c r="H16" s="7">
        <f t="shared" si="7"/>
        <v>100.72992700729928</v>
      </c>
      <c r="I16" s="6"/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>
        <v>200</v>
      </c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14070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1786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/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27336</v>
      </c>
      <c r="D18" s="7">
        <f t="shared" si="5"/>
        <v>100.02927400468384</v>
      </c>
      <c r="E18" s="6"/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13910</v>
      </c>
      <c r="AF18" s="6">
        <v>14011</v>
      </c>
      <c r="AG18" s="6">
        <v>13840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2219</v>
      </c>
      <c r="BB18" s="6">
        <v>235</v>
      </c>
      <c r="BC18" s="6">
        <v>235</v>
      </c>
      <c r="BD18" s="11"/>
      <c r="BE18" s="6"/>
      <c r="BF18" s="6">
        <v>1603</v>
      </c>
      <c r="BG18" s="6">
        <v>1644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/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/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23802</v>
      </c>
      <c r="D20" s="7">
        <f t="shared" si="5"/>
        <v>104.17086086918465</v>
      </c>
      <c r="E20" s="6"/>
      <c r="F20" s="6">
        <f t="shared" si="2"/>
        <v>9858</v>
      </c>
      <c r="G20" s="6">
        <f t="shared" si="6"/>
        <v>10588</v>
      </c>
      <c r="H20" s="7">
        <f t="shared" si="7"/>
        <v>107.40515317508623</v>
      </c>
      <c r="I20" s="6"/>
      <c r="J20" s="26">
        <v>2720</v>
      </c>
      <c r="K20" s="26">
        <v>2685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>
        <v>574</v>
      </c>
      <c r="T20" s="26">
        <v>120</v>
      </c>
      <c r="U20" s="26">
        <v>120</v>
      </c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9002</v>
      </c>
      <c r="AF20" s="26">
        <v>8268</v>
      </c>
      <c r="AG20" s="26">
        <v>8268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630</v>
      </c>
      <c r="AR20" s="26"/>
      <c r="AS20" s="26"/>
      <c r="AT20" s="26">
        <v>104</v>
      </c>
      <c r="AU20" s="26">
        <v>104</v>
      </c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4212</v>
      </c>
      <c r="BB20" s="26">
        <v>502</v>
      </c>
      <c r="BC20" s="26">
        <v>502</v>
      </c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33717</v>
      </c>
      <c r="D21" s="7">
        <f t="shared" si="5"/>
        <v>100.29448509726933</v>
      </c>
      <c r="E21" s="6"/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/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190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35941</v>
      </c>
      <c r="D22" s="7">
        <f t="shared" si="5"/>
        <v>89.02677664660276</v>
      </c>
      <c r="E22" s="6">
        <v>40</v>
      </c>
      <c r="F22" s="6">
        <f t="shared" si="2"/>
        <v>27449</v>
      </c>
      <c r="G22" s="6">
        <f t="shared" si="6"/>
        <v>25658</v>
      </c>
      <c r="H22" s="7">
        <f t="shared" si="7"/>
        <v>93.47517213741848</v>
      </c>
      <c r="I22" s="6">
        <v>15</v>
      </c>
      <c r="J22" s="6">
        <v>12970</v>
      </c>
      <c r="K22" s="6">
        <v>13804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2610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5184</v>
      </c>
      <c r="AF22" s="6">
        <v>4620</v>
      </c>
      <c r="AG22" s="6">
        <v>2415</v>
      </c>
      <c r="AH22" s="6"/>
      <c r="AI22" s="6"/>
      <c r="AJ22" s="6">
        <v>200</v>
      </c>
      <c r="AK22" s="6"/>
      <c r="AL22" s="6">
        <v>3923</v>
      </c>
      <c r="AM22" s="6">
        <v>2769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5059</v>
      </c>
      <c r="BB22" s="6">
        <v>738</v>
      </c>
      <c r="BC22" s="6">
        <v>738</v>
      </c>
      <c r="BD22" s="6"/>
      <c r="BE22" s="6"/>
      <c r="BF22" s="6">
        <v>2817</v>
      </c>
      <c r="BG22" s="6">
        <v>3489</v>
      </c>
      <c r="BH22" s="6">
        <v>576</v>
      </c>
      <c r="BI22" s="6">
        <v>822</v>
      </c>
      <c r="BJ22" s="2">
        <v>10</v>
      </c>
      <c r="BK22" s="2">
        <v>10</v>
      </c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/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/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/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/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63228</v>
      </c>
      <c r="D25" s="7">
        <f t="shared" si="5"/>
        <v>100</v>
      </c>
      <c r="E25" s="6"/>
      <c r="F25" s="6">
        <f t="shared" si="2"/>
        <v>39253</v>
      </c>
      <c r="G25" s="6">
        <f t="shared" si="6"/>
        <v>39354</v>
      </c>
      <c r="H25" s="7">
        <f t="shared" si="7"/>
        <v>100.25730517412681</v>
      </c>
      <c r="I25" s="6"/>
      <c r="J25" s="6">
        <v>24359</v>
      </c>
      <c r="K25" s="6">
        <v>24537</v>
      </c>
      <c r="L25" s="6">
        <v>11477</v>
      </c>
      <c r="M25" s="6">
        <v>11655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384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21333</v>
      </c>
      <c r="AF25" s="6">
        <v>10160</v>
      </c>
      <c r="AG25" s="6">
        <v>11370</v>
      </c>
      <c r="AH25" s="6">
        <v>10473</v>
      </c>
      <c r="AI25" s="6">
        <v>9603</v>
      </c>
      <c r="AJ25" s="6"/>
      <c r="AK25" s="6">
        <v>108</v>
      </c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850</v>
      </c>
      <c r="AX25" s="6">
        <v>145</v>
      </c>
      <c r="AY25" s="6">
        <v>145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62329</v>
      </c>
      <c r="D26" s="7">
        <f t="shared" si="5"/>
        <v>100.35260022540653</v>
      </c>
      <c r="E26" s="6"/>
      <c r="F26" s="6">
        <f t="shared" si="2"/>
        <v>26489</v>
      </c>
      <c r="G26" s="6">
        <f t="shared" si="6"/>
        <v>26539</v>
      </c>
      <c r="H26" s="7">
        <f t="shared" si="7"/>
        <v>100.18875759749331</v>
      </c>
      <c r="I26" s="6"/>
      <c r="J26" s="6">
        <v>2557</v>
      </c>
      <c r="K26" s="6">
        <v>1737</v>
      </c>
      <c r="L26" s="6">
        <v>14779</v>
      </c>
      <c r="M26" s="6">
        <v>16819</v>
      </c>
      <c r="N26" s="6">
        <v>1950</v>
      </c>
      <c r="O26" s="6">
        <v>1929</v>
      </c>
      <c r="P26" s="6">
        <v>4375</v>
      </c>
      <c r="Q26" s="6">
        <v>2530</v>
      </c>
      <c r="R26" s="6">
        <v>2</v>
      </c>
      <c r="S26" s="6">
        <v>1</v>
      </c>
      <c r="T26" s="6">
        <v>2522</v>
      </c>
      <c r="U26" s="6">
        <v>2939</v>
      </c>
      <c r="V26" s="6">
        <v>4</v>
      </c>
      <c r="W26" s="6">
        <v>254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29575</v>
      </c>
      <c r="AF26" s="6">
        <v>22786</v>
      </c>
      <c r="AG26" s="6">
        <v>24211</v>
      </c>
      <c r="AH26" s="6">
        <v>1452</v>
      </c>
      <c r="AI26" s="6">
        <v>1280</v>
      </c>
      <c r="AJ26" s="6">
        <v>2715</v>
      </c>
      <c r="AK26" s="6">
        <v>2363</v>
      </c>
      <c r="AL26" s="6">
        <v>2387</v>
      </c>
      <c r="AM26" s="6">
        <v>993</v>
      </c>
      <c r="AN26" s="6">
        <v>0</v>
      </c>
      <c r="AO26" s="6"/>
      <c r="AP26" s="6"/>
      <c r="AQ26" s="6">
        <v>728</v>
      </c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6190</v>
      </c>
      <c r="BB26" s="6">
        <v>3126</v>
      </c>
      <c r="BC26" s="6">
        <v>2632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633391</v>
      </c>
      <c r="D27" s="12">
        <f t="shared" si="5"/>
        <v>100.00631561330131</v>
      </c>
      <c r="E27" s="3">
        <f>SUM(E6:E26)</f>
        <v>40</v>
      </c>
      <c r="F27" s="11">
        <f t="shared" si="2"/>
        <v>307919</v>
      </c>
      <c r="G27" s="11">
        <f>SUM(G6:G26)</f>
        <v>308279</v>
      </c>
      <c r="H27" s="12">
        <f t="shared" si="7"/>
        <v>100.1169138637109</v>
      </c>
      <c r="I27" s="11">
        <f>SUM(I6:I26)</f>
        <v>15</v>
      </c>
      <c r="J27" s="11">
        <f>SUM(J6:J26)</f>
        <v>120732</v>
      </c>
      <c r="K27" s="11">
        <f>SUM(K11:K26)</f>
        <v>110836</v>
      </c>
      <c r="L27" s="11">
        <f>SUM(L6:L26)</f>
        <v>109091</v>
      </c>
      <c r="M27" s="11">
        <f>SUM(M6:M26)</f>
        <v>112582</v>
      </c>
      <c r="N27" s="11">
        <f>SUM(N6:N26)</f>
        <v>36820</v>
      </c>
      <c r="O27" s="11">
        <f>SUM(O6:O26)</f>
        <v>37395</v>
      </c>
      <c r="P27" s="11">
        <f>SUM(P6:P26)</f>
        <v>12075</v>
      </c>
      <c r="Q27" s="11">
        <f aca="true" t="shared" si="10" ref="Q27:Y27">SUM(Q6:Q26)</f>
        <v>9276</v>
      </c>
      <c r="R27" s="11">
        <f t="shared" si="10"/>
        <v>1540</v>
      </c>
      <c r="S27" s="11">
        <f t="shared" si="10"/>
        <v>1009</v>
      </c>
      <c r="T27" s="11">
        <f t="shared" si="10"/>
        <v>9655</v>
      </c>
      <c r="U27" s="11">
        <f t="shared" si="10"/>
        <v>8194</v>
      </c>
      <c r="V27" s="11">
        <f t="shared" si="10"/>
        <v>14357</v>
      </c>
      <c r="W27" s="11">
        <f t="shared" si="10"/>
        <v>15704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1608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248861</v>
      </c>
      <c r="AF27" s="11">
        <f>SUM(AF6:AF26)</f>
        <v>215349</v>
      </c>
      <c r="AG27" s="11">
        <f>SUM(AG6:AG26)</f>
        <v>219802</v>
      </c>
      <c r="AH27" s="11">
        <f aca="true" t="shared" si="11" ref="AH27:AY27">SUM(AH6:AH26)</f>
        <v>13572</v>
      </c>
      <c r="AI27" s="11">
        <f t="shared" si="11"/>
        <v>12580</v>
      </c>
      <c r="AJ27" s="11">
        <f t="shared" si="11"/>
        <v>5028</v>
      </c>
      <c r="AK27" s="11">
        <f t="shared" si="11"/>
        <v>4651</v>
      </c>
      <c r="AL27" s="11">
        <f t="shared" si="11"/>
        <v>10976</v>
      </c>
      <c r="AM27" s="11">
        <f t="shared" si="11"/>
        <v>3912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2984</v>
      </c>
      <c r="AR27" s="11">
        <f t="shared" si="11"/>
        <v>2642</v>
      </c>
      <c r="AS27" s="11">
        <f t="shared" si="11"/>
        <v>4149</v>
      </c>
      <c r="AT27" s="11">
        <f t="shared" si="11"/>
        <v>304</v>
      </c>
      <c r="AU27" s="11">
        <f t="shared" si="11"/>
        <v>131</v>
      </c>
      <c r="AV27" s="11">
        <f t="shared" si="11"/>
        <v>1593</v>
      </c>
      <c r="AW27" s="11">
        <f t="shared" si="11"/>
        <v>1408</v>
      </c>
      <c r="AX27" s="11">
        <f t="shared" si="11"/>
        <v>1250</v>
      </c>
      <c r="AY27" s="11">
        <f t="shared" si="11"/>
        <v>868</v>
      </c>
      <c r="AZ27" s="11">
        <f t="shared" si="3"/>
        <v>70349</v>
      </c>
      <c r="BA27" s="11">
        <f>SUM(BA6:BA26)</f>
        <v>73975</v>
      </c>
      <c r="BB27" s="11">
        <f>SUM(BB6:BB26)</f>
        <v>13699</v>
      </c>
      <c r="BC27" s="11">
        <f>SUM(BC6:BC26)</f>
        <v>11432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53643</v>
      </c>
      <c r="BH27" s="11">
        <v>6653</v>
      </c>
      <c r="BI27" s="11">
        <f>SUM(BI7:BI26)</f>
        <v>8331</v>
      </c>
      <c r="BJ27" s="29">
        <f>SUM(BJ6:BJ26)</f>
        <v>55</v>
      </c>
      <c r="BK27" s="29">
        <f>SUM(BK6:BK26)</f>
        <v>10</v>
      </c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623214.5</v>
      </c>
      <c r="D28" s="12">
        <v>101.43877924720243</v>
      </c>
      <c r="E28" s="3">
        <v>479</v>
      </c>
      <c r="F28" s="11">
        <v>299073</v>
      </c>
      <c r="G28" s="11">
        <v>283856</v>
      </c>
      <c r="H28" s="12">
        <v>94.91194457540468</v>
      </c>
      <c r="I28" s="11">
        <v>100</v>
      </c>
      <c r="J28" s="11">
        <v>138676</v>
      </c>
      <c r="K28" s="11">
        <v>126879</v>
      </c>
      <c r="L28" s="11">
        <v>97090</v>
      </c>
      <c r="M28" s="11">
        <v>94781</v>
      </c>
      <c r="N28" s="11">
        <v>33065</v>
      </c>
      <c r="O28" s="11">
        <v>33533</v>
      </c>
      <c r="P28" s="11">
        <v>11332</v>
      </c>
      <c r="Q28" s="11">
        <v>10743</v>
      </c>
      <c r="R28" s="11">
        <v>2207</v>
      </c>
      <c r="S28" s="11">
        <v>1299</v>
      </c>
      <c r="T28" s="11">
        <v>4821</v>
      </c>
      <c r="U28" s="11">
        <v>5057</v>
      </c>
      <c r="V28" s="11">
        <v>9663</v>
      </c>
      <c r="W28" s="11">
        <v>9120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263901</v>
      </c>
      <c r="AF28" s="11">
        <v>208379</v>
      </c>
      <c r="AG28" s="11">
        <v>226907</v>
      </c>
      <c r="AH28" s="11">
        <v>12616</v>
      </c>
      <c r="AI28" s="11">
        <v>14276</v>
      </c>
      <c r="AJ28" s="11">
        <v>4599</v>
      </c>
      <c r="AK28" s="11">
        <v>4816</v>
      </c>
      <c r="AL28" s="11">
        <v>11938</v>
      </c>
      <c r="AM28" s="30">
        <v>11413</v>
      </c>
      <c r="AN28" s="11">
        <v>920</v>
      </c>
      <c r="AO28" s="11">
        <v>800</v>
      </c>
      <c r="AP28" s="11">
        <v>2673</v>
      </c>
      <c r="AQ28" s="11">
        <v>4147</v>
      </c>
      <c r="AR28" s="11">
        <v>845</v>
      </c>
      <c r="AS28" s="11">
        <v>1231</v>
      </c>
      <c r="AT28" s="11">
        <v>415</v>
      </c>
      <c r="AU28" s="11">
        <v>311</v>
      </c>
      <c r="AV28" s="11">
        <v>1798</v>
      </c>
      <c r="AW28" s="11">
        <v>1749</v>
      </c>
      <c r="AX28" s="11">
        <v>1263</v>
      </c>
      <c r="AY28" s="11">
        <v>1102</v>
      </c>
      <c r="AZ28" s="11">
        <v>75356</v>
      </c>
      <c r="BA28" s="11">
        <v>72606.5</v>
      </c>
      <c r="BB28" s="11">
        <v>13367</v>
      </c>
      <c r="BC28" s="11">
        <v>12273</v>
      </c>
      <c r="BD28" s="11">
        <v>1086</v>
      </c>
      <c r="BE28" s="11">
        <v>693</v>
      </c>
      <c r="BF28" s="11">
        <v>54010</v>
      </c>
      <c r="BG28" s="11">
        <v>49171</v>
      </c>
      <c r="BH28" s="11">
        <v>6856</v>
      </c>
      <c r="BI28" s="11">
        <v>10396</v>
      </c>
      <c r="BJ28" s="3">
        <v>10</v>
      </c>
      <c r="BK28" s="3">
        <v>10</v>
      </c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5433070866141736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N27" sqref="N27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1"/>
      <c r="B1" s="67" t="s">
        <v>60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70">
        <v>42886</v>
      </c>
      <c r="P1" s="70"/>
    </row>
    <row r="2" spans="1:16" ht="15.75">
      <c r="A2" s="32" t="s">
        <v>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3"/>
      <c r="P2" s="33"/>
    </row>
    <row r="3" spans="1:16" ht="14.25">
      <c r="A3" s="71" t="s">
        <v>62</v>
      </c>
      <c r="B3" s="72" t="s">
        <v>63</v>
      </c>
      <c r="C3" s="72"/>
      <c r="D3" s="72"/>
      <c r="E3" s="73" t="s">
        <v>64</v>
      </c>
      <c r="F3" s="73"/>
      <c r="G3" s="73"/>
      <c r="H3" s="73"/>
      <c r="I3" s="73"/>
      <c r="J3" s="73"/>
      <c r="K3" s="74" t="s">
        <v>65</v>
      </c>
      <c r="L3" s="74"/>
      <c r="M3" s="72" t="s">
        <v>66</v>
      </c>
      <c r="N3" s="72"/>
      <c r="O3" s="72"/>
      <c r="P3" s="72"/>
    </row>
    <row r="4" spans="1:16" ht="15">
      <c r="A4" s="71"/>
      <c r="B4" s="75" t="s">
        <v>67</v>
      </c>
      <c r="C4" s="64" t="s">
        <v>68</v>
      </c>
      <c r="D4" s="64"/>
      <c r="E4" s="73"/>
      <c r="F4" s="73"/>
      <c r="G4" s="73"/>
      <c r="H4" s="73"/>
      <c r="I4" s="73"/>
      <c r="J4" s="73"/>
      <c r="K4" s="64" t="s">
        <v>69</v>
      </c>
      <c r="L4" s="64"/>
      <c r="M4" s="63" t="s">
        <v>70</v>
      </c>
      <c r="N4" s="63"/>
      <c r="O4" s="63" t="s">
        <v>0</v>
      </c>
      <c r="P4" s="63"/>
    </row>
    <row r="5" spans="1:16" ht="15">
      <c r="A5" s="71"/>
      <c r="B5" s="75"/>
      <c r="C5" s="64" t="s">
        <v>71</v>
      </c>
      <c r="D5" s="64"/>
      <c r="E5" s="64" t="s">
        <v>72</v>
      </c>
      <c r="F5" s="64"/>
      <c r="G5" s="65" t="s">
        <v>73</v>
      </c>
      <c r="H5" s="65"/>
      <c r="I5" s="65" t="s">
        <v>74</v>
      </c>
      <c r="J5" s="65"/>
      <c r="K5" s="66" t="s">
        <v>75</v>
      </c>
      <c r="L5" s="66"/>
      <c r="M5" s="66" t="s">
        <v>73</v>
      </c>
      <c r="N5" s="66"/>
      <c r="O5" s="66" t="s">
        <v>73</v>
      </c>
      <c r="P5" s="66"/>
    </row>
    <row r="6" spans="1:16" ht="15">
      <c r="A6" s="71"/>
      <c r="B6" s="75"/>
      <c r="C6" s="35" t="s">
        <v>81</v>
      </c>
      <c r="D6" s="35" t="s">
        <v>83</v>
      </c>
      <c r="E6" s="34" t="s">
        <v>76</v>
      </c>
      <c r="F6" s="34" t="s">
        <v>77</v>
      </c>
      <c r="G6" s="34" t="s">
        <v>76</v>
      </c>
      <c r="H6" s="34" t="s">
        <v>77</v>
      </c>
      <c r="I6" s="34" t="s">
        <v>76</v>
      </c>
      <c r="J6" s="34" t="s">
        <v>77</v>
      </c>
      <c r="K6" s="34" t="s">
        <v>76</v>
      </c>
      <c r="L6" s="34" t="s">
        <v>77</v>
      </c>
      <c r="M6" s="34" t="s">
        <v>76</v>
      </c>
      <c r="N6" s="34" t="s">
        <v>77</v>
      </c>
      <c r="O6" s="34" t="s">
        <v>76</v>
      </c>
      <c r="P6" s="34" t="s">
        <v>77</v>
      </c>
    </row>
    <row r="7" spans="1:16" ht="16.5" customHeight="1">
      <c r="A7" s="36" t="s">
        <v>1</v>
      </c>
      <c r="B7" s="37">
        <v>56</v>
      </c>
      <c r="C7" s="37">
        <v>56</v>
      </c>
      <c r="D7" s="37">
        <v>56</v>
      </c>
      <c r="E7" s="38">
        <v>41.50344827586204</v>
      </c>
      <c r="F7" s="38">
        <v>44.4</v>
      </c>
      <c r="G7" s="38">
        <v>0.4</v>
      </c>
      <c r="H7" s="38">
        <v>0.4</v>
      </c>
      <c r="I7" s="38">
        <v>0.3</v>
      </c>
      <c r="J7" s="38">
        <v>0.3</v>
      </c>
      <c r="K7" s="39">
        <f aca="true" t="shared" si="0" ref="K7:K29">G7/D7*1000</f>
        <v>7.142857142857143</v>
      </c>
      <c r="L7" s="40">
        <v>7.142857142857143</v>
      </c>
      <c r="M7" s="41">
        <v>86.07000000000001</v>
      </c>
      <c r="N7" s="41">
        <v>6.5</v>
      </c>
      <c r="O7" s="42">
        <v>0.5</v>
      </c>
      <c r="P7" s="42">
        <v>0.5</v>
      </c>
    </row>
    <row r="8" spans="1:16" ht="15">
      <c r="A8" s="36" t="s">
        <v>2</v>
      </c>
      <c r="B8" s="37">
        <v>1181</v>
      </c>
      <c r="C8" s="37">
        <v>1281</v>
      </c>
      <c r="D8" s="37">
        <v>1281</v>
      </c>
      <c r="E8" s="38">
        <v>1411.7034482758625</v>
      </c>
      <c r="F8" s="38">
        <v>1174.2</v>
      </c>
      <c r="G8" s="38">
        <v>14.1</v>
      </c>
      <c r="H8" s="38">
        <v>11.3</v>
      </c>
      <c r="I8" s="38">
        <v>12.6</v>
      </c>
      <c r="J8" s="38">
        <v>9.6</v>
      </c>
      <c r="K8" s="39">
        <f t="shared" si="0"/>
        <v>11.007025761124122</v>
      </c>
      <c r="L8" s="40">
        <v>10.3290676416819</v>
      </c>
      <c r="M8" s="41">
        <v>426.36</v>
      </c>
      <c r="N8" s="41">
        <v>465</v>
      </c>
      <c r="O8" s="42">
        <v>3</v>
      </c>
      <c r="P8" s="42">
        <v>3</v>
      </c>
    </row>
    <row r="9" spans="1:16" ht="15">
      <c r="A9" s="36" t="s">
        <v>3</v>
      </c>
      <c r="B9" s="37">
        <v>1130</v>
      </c>
      <c r="C9" s="37">
        <v>1130</v>
      </c>
      <c r="D9" s="37">
        <v>1130</v>
      </c>
      <c r="E9" s="38">
        <f>2652.35172413793+14</f>
        <v>2666.35172413793</v>
      </c>
      <c r="F9" s="38">
        <v>1277.1</v>
      </c>
      <c r="G9" s="38">
        <v>14.1</v>
      </c>
      <c r="H9" s="38">
        <v>12</v>
      </c>
      <c r="I9" s="38">
        <v>12.5</v>
      </c>
      <c r="J9" s="38">
        <v>9.7</v>
      </c>
      <c r="K9" s="39">
        <f t="shared" si="0"/>
        <v>12.47787610619469</v>
      </c>
      <c r="L9" s="40">
        <v>10.443864229765014</v>
      </c>
      <c r="M9" s="41">
        <v>697</v>
      </c>
      <c r="N9" s="41">
        <v>576</v>
      </c>
      <c r="O9" s="42">
        <v>4.5</v>
      </c>
      <c r="P9" s="42">
        <v>4</v>
      </c>
    </row>
    <row r="10" spans="1:16" ht="15">
      <c r="A10" s="36" t="s">
        <v>4</v>
      </c>
      <c r="B10" s="37">
        <v>353</v>
      </c>
      <c r="C10" s="37">
        <v>376</v>
      </c>
      <c r="D10" s="37">
        <v>376</v>
      </c>
      <c r="E10" s="38">
        <v>444.9310344827585</v>
      </c>
      <c r="F10" s="38">
        <v>319.2</v>
      </c>
      <c r="G10" s="38">
        <v>3.7</v>
      </c>
      <c r="H10" s="38">
        <v>3</v>
      </c>
      <c r="I10" s="38">
        <v>3.6</v>
      </c>
      <c r="J10" s="38">
        <v>2.9</v>
      </c>
      <c r="K10" s="39">
        <f t="shared" si="0"/>
        <v>9.840425531914894</v>
      </c>
      <c r="L10" s="40">
        <v>9.00900900900901</v>
      </c>
      <c r="M10" s="41">
        <v>357.96000000000004</v>
      </c>
      <c r="N10" s="41">
        <v>470</v>
      </c>
      <c r="O10" s="42">
        <v>3</v>
      </c>
      <c r="P10" s="42">
        <v>4</v>
      </c>
    </row>
    <row r="11" spans="1:16" ht="15">
      <c r="A11" s="36" t="s">
        <v>5</v>
      </c>
      <c r="B11" s="37">
        <v>690</v>
      </c>
      <c r="C11" s="37">
        <v>690</v>
      </c>
      <c r="D11" s="37">
        <v>690</v>
      </c>
      <c r="E11" s="38">
        <v>1271.1310344827584</v>
      </c>
      <c r="F11" s="38">
        <v>852.1</v>
      </c>
      <c r="G11" s="38">
        <v>7.8</v>
      </c>
      <c r="H11" s="38">
        <v>7.3</v>
      </c>
      <c r="I11" s="38">
        <v>6.8</v>
      </c>
      <c r="J11" s="38">
        <v>6.4</v>
      </c>
      <c r="K11" s="39">
        <f t="shared" si="0"/>
        <v>11.304347826086957</v>
      </c>
      <c r="L11" s="40">
        <v>10.579710144927535</v>
      </c>
      <c r="M11" s="41">
        <v>811.6800000000001</v>
      </c>
      <c r="N11" s="41">
        <v>815</v>
      </c>
      <c r="O11" s="42">
        <v>9</v>
      </c>
      <c r="P11" s="42">
        <v>7</v>
      </c>
    </row>
    <row r="12" spans="1:16" ht="15">
      <c r="A12" s="36" t="s">
        <v>78</v>
      </c>
      <c r="B12" s="37">
        <v>467</v>
      </c>
      <c r="C12" s="37">
        <v>473</v>
      </c>
      <c r="D12" s="37">
        <v>473</v>
      </c>
      <c r="E12" s="38">
        <v>837.2206896551724</v>
      </c>
      <c r="F12" s="38">
        <v>786.9</v>
      </c>
      <c r="G12" s="38">
        <v>7.2</v>
      </c>
      <c r="H12" s="38">
        <v>7</v>
      </c>
      <c r="I12" s="38">
        <v>6.9</v>
      </c>
      <c r="J12" s="38">
        <v>6.8</v>
      </c>
      <c r="K12" s="39">
        <f t="shared" si="0"/>
        <v>15.221987315010571</v>
      </c>
      <c r="L12" s="40">
        <v>15.250544662309368</v>
      </c>
      <c r="M12" s="41">
        <v>1351.014</v>
      </c>
      <c r="N12" s="41">
        <v>941.4</v>
      </c>
      <c r="O12" s="42">
        <v>10.2</v>
      </c>
      <c r="P12" s="42">
        <v>9.2</v>
      </c>
    </row>
    <row r="13" spans="1:16" ht="15">
      <c r="A13" s="36" t="s">
        <v>6</v>
      </c>
      <c r="B13" s="37">
        <v>1317</v>
      </c>
      <c r="C13" s="37">
        <v>1317</v>
      </c>
      <c r="D13" s="37">
        <v>1317</v>
      </c>
      <c r="E13" s="38">
        <v>1056.344827586207</v>
      </c>
      <c r="F13" s="38">
        <v>1762</v>
      </c>
      <c r="G13" s="38">
        <v>10.8</v>
      </c>
      <c r="H13" s="38">
        <v>17.2</v>
      </c>
      <c r="I13" s="38">
        <v>9.2</v>
      </c>
      <c r="J13" s="38">
        <v>15</v>
      </c>
      <c r="K13" s="39">
        <f t="shared" si="0"/>
        <v>8.200455580865604</v>
      </c>
      <c r="L13" s="40">
        <v>11.241830065359476</v>
      </c>
      <c r="M13" s="41">
        <v>424.08000000000004</v>
      </c>
      <c r="N13" s="41">
        <v>448</v>
      </c>
      <c r="O13" s="42">
        <v>3</v>
      </c>
      <c r="P13" s="42">
        <v>4</v>
      </c>
    </row>
    <row r="14" spans="1:16" ht="15">
      <c r="A14" s="36" t="s">
        <v>7</v>
      </c>
      <c r="B14" s="37">
        <v>2742</v>
      </c>
      <c r="C14" s="37">
        <v>2742</v>
      </c>
      <c r="D14" s="37">
        <v>2742</v>
      </c>
      <c r="E14" s="38">
        <v>4443.917241379311</v>
      </c>
      <c r="F14" s="38">
        <v>3727.8</v>
      </c>
      <c r="G14" s="38">
        <v>30</v>
      </c>
      <c r="H14" s="38">
        <v>32.7</v>
      </c>
      <c r="I14" s="38">
        <v>28.9</v>
      </c>
      <c r="J14" s="38">
        <v>28.7</v>
      </c>
      <c r="K14" s="39">
        <f t="shared" si="0"/>
        <v>10.940919037199125</v>
      </c>
      <c r="L14" s="40">
        <v>11.925601750547047</v>
      </c>
      <c r="M14" s="41">
        <v>2351.8199999999997</v>
      </c>
      <c r="N14" s="41">
        <v>1824</v>
      </c>
      <c r="O14" s="42">
        <v>27</v>
      </c>
      <c r="P14" s="42">
        <v>27</v>
      </c>
    </row>
    <row r="15" spans="1:16" ht="15">
      <c r="A15" s="36" t="s">
        <v>8</v>
      </c>
      <c r="B15" s="37">
        <v>709</v>
      </c>
      <c r="C15" s="37">
        <v>709</v>
      </c>
      <c r="D15" s="37">
        <v>709</v>
      </c>
      <c r="E15" s="38">
        <v>863.6</v>
      </c>
      <c r="F15" s="38">
        <v>796.5</v>
      </c>
      <c r="G15" s="38">
        <v>7</v>
      </c>
      <c r="H15" s="38">
        <v>7.1</v>
      </c>
      <c r="I15" s="38">
        <v>6.5</v>
      </c>
      <c r="J15" s="38">
        <v>6.6</v>
      </c>
      <c r="K15" s="39">
        <f t="shared" si="0"/>
        <v>9.873060648801129</v>
      </c>
      <c r="L15" s="40">
        <v>10.056657223796034</v>
      </c>
      <c r="M15" s="41">
        <v>42.9</v>
      </c>
      <c r="N15" s="41">
        <v>37.8</v>
      </c>
      <c r="O15" s="42">
        <v>0.3</v>
      </c>
      <c r="P15" s="42">
        <v>0.3</v>
      </c>
    </row>
    <row r="16" spans="1:16" ht="16.5" customHeight="1">
      <c r="A16" s="36" t="s">
        <v>9</v>
      </c>
      <c r="B16" s="37">
        <v>600</v>
      </c>
      <c r="C16" s="37">
        <v>600</v>
      </c>
      <c r="D16" s="37">
        <v>600</v>
      </c>
      <c r="E16" s="38">
        <v>1030.9034482758623</v>
      </c>
      <c r="F16" s="38">
        <v>983.7</v>
      </c>
      <c r="G16" s="38">
        <v>8.4</v>
      </c>
      <c r="H16" s="38">
        <v>9.7</v>
      </c>
      <c r="I16" s="38">
        <v>7.3</v>
      </c>
      <c r="J16" s="38">
        <v>8.9</v>
      </c>
      <c r="K16" s="39">
        <f t="shared" si="0"/>
        <v>14</v>
      </c>
      <c r="L16" s="40">
        <v>16.006600660066006</v>
      </c>
      <c r="M16" s="41">
        <v>1630.2</v>
      </c>
      <c r="N16" s="41">
        <v>1432</v>
      </c>
      <c r="O16" s="42">
        <v>15</v>
      </c>
      <c r="P16" s="42">
        <v>15</v>
      </c>
    </row>
    <row r="17" spans="1:16" ht="15">
      <c r="A17" s="36" t="s">
        <v>10</v>
      </c>
      <c r="B17" s="37">
        <v>970</v>
      </c>
      <c r="C17" s="37">
        <v>980</v>
      </c>
      <c r="D17" s="37">
        <v>980</v>
      </c>
      <c r="E17" s="38">
        <v>2042.9310344827584</v>
      </c>
      <c r="F17" s="38">
        <v>1618.8</v>
      </c>
      <c r="G17" s="38">
        <v>18.4</v>
      </c>
      <c r="H17" s="38">
        <v>14.2</v>
      </c>
      <c r="I17" s="38">
        <v>18.1</v>
      </c>
      <c r="J17" s="38">
        <v>13.6</v>
      </c>
      <c r="K17" s="39">
        <f t="shared" si="0"/>
        <v>18.775510204081634</v>
      </c>
      <c r="L17" s="40">
        <v>14.947368421052632</v>
      </c>
      <c r="M17" s="41">
        <v>502.74</v>
      </c>
      <c r="N17" s="41">
        <v>990</v>
      </c>
      <c r="O17" s="42">
        <v>5</v>
      </c>
      <c r="P17" s="42">
        <v>5</v>
      </c>
    </row>
    <row r="18" spans="1:16" ht="15">
      <c r="A18" s="36" t="s">
        <v>11</v>
      </c>
      <c r="B18" s="37">
        <v>473</v>
      </c>
      <c r="C18" s="37">
        <v>522</v>
      </c>
      <c r="D18" s="37">
        <v>522</v>
      </c>
      <c r="E18" s="38">
        <v>764.5310344827587</v>
      </c>
      <c r="F18" s="38">
        <v>504.6</v>
      </c>
      <c r="G18" s="38">
        <v>5</v>
      </c>
      <c r="H18" s="38">
        <v>4.2</v>
      </c>
      <c r="I18" s="38">
        <v>2.9</v>
      </c>
      <c r="J18" s="38">
        <v>2.9</v>
      </c>
      <c r="K18" s="39">
        <f t="shared" si="0"/>
        <v>9.578544061302681</v>
      </c>
      <c r="L18" s="40">
        <v>10.99476439790576</v>
      </c>
      <c r="M18" s="41">
        <v>1203.27</v>
      </c>
      <c r="N18" s="41">
        <v>986.9</v>
      </c>
      <c r="O18" s="42">
        <v>8.8</v>
      </c>
      <c r="P18" s="42">
        <v>11</v>
      </c>
    </row>
    <row r="19" spans="1:16" ht="15">
      <c r="A19" s="36" t="s">
        <v>12</v>
      </c>
      <c r="B19" s="37">
        <v>1325</v>
      </c>
      <c r="C19" s="37">
        <v>1285</v>
      </c>
      <c r="D19" s="37">
        <v>1285</v>
      </c>
      <c r="E19" s="38">
        <f>1423.54482758621+13.8</f>
        <v>1437.34482758621</v>
      </c>
      <c r="F19" s="38">
        <v>1469.7</v>
      </c>
      <c r="G19" s="38">
        <v>14.1</v>
      </c>
      <c r="H19" s="38">
        <v>16.4</v>
      </c>
      <c r="I19" s="38">
        <v>13.3</v>
      </c>
      <c r="J19" s="38">
        <v>13.8</v>
      </c>
      <c r="K19" s="39">
        <f t="shared" si="0"/>
        <v>10.972762645914397</v>
      </c>
      <c r="L19" s="40">
        <v>11.944646758922067</v>
      </c>
      <c r="M19" s="41">
        <v>541</v>
      </c>
      <c r="N19" s="41">
        <v>495</v>
      </c>
      <c r="O19" s="42">
        <v>4</v>
      </c>
      <c r="P19" s="42">
        <v>4</v>
      </c>
    </row>
    <row r="20" spans="1:16" ht="15">
      <c r="A20" s="36" t="s">
        <v>13</v>
      </c>
      <c r="B20" s="37">
        <v>1284</v>
      </c>
      <c r="C20" s="37">
        <v>1285</v>
      </c>
      <c r="D20" s="37">
        <v>1285</v>
      </c>
      <c r="E20" s="38">
        <f>2082.20689655172+16.9</f>
        <v>2099.10689655172</v>
      </c>
      <c r="F20" s="38">
        <v>1803</v>
      </c>
      <c r="G20" s="38">
        <v>16.9</v>
      </c>
      <c r="H20" s="38">
        <v>16.7</v>
      </c>
      <c r="I20" s="38">
        <v>15.1</v>
      </c>
      <c r="J20" s="38">
        <v>14.8</v>
      </c>
      <c r="K20" s="39">
        <f t="shared" si="0"/>
        <v>13.151750972762645</v>
      </c>
      <c r="L20" s="40">
        <v>13.036690085870413</v>
      </c>
      <c r="M20" s="41">
        <v>111.7</v>
      </c>
      <c r="N20" s="41">
        <v>113.2</v>
      </c>
      <c r="O20" s="42">
        <v>1.2</v>
      </c>
      <c r="P20" s="42">
        <v>1.2</v>
      </c>
    </row>
    <row r="21" spans="1:16" ht="16.5" customHeight="1">
      <c r="A21" s="36" t="s">
        <v>14</v>
      </c>
      <c r="B21" s="37">
        <v>970</v>
      </c>
      <c r="C21" s="37">
        <v>599</v>
      </c>
      <c r="D21" s="37">
        <v>599</v>
      </c>
      <c r="E21" s="38">
        <v>574.7172413793104</v>
      </c>
      <c r="F21" s="38">
        <v>650.4</v>
      </c>
      <c r="G21" s="38">
        <v>6</v>
      </c>
      <c r="H21" s="38">
        <v>7.8</v>
      </c>
      <c r="I21" s="38">
        <v>4.6</v>
      </c>
      <c r="J21" s="38">
        <v>7.2</v>
      </c>
      <c r="K21" s="39">
        <f t="shared" si="0"/>
        <v>10.016694490818029</v>
      </c>
      <c r="L21" s="40">
        <v>8.108108108108109</v>
      </c>
      <c r="M21" s="41">
        <v>262.3</v>
      </c>
      <c r="N21" s="41">
        <v>272.7</v>
      </c>
      <c r="O21" s="42">
        <v>1.8</v>
      </c>
      <c r="P21" s="42">
        <v>1.9</v>
      </c>
    </row>
    <row r="22" spans="1:16" ht="15">
      <c r="A22" s="36" t="s">
        <v>15</v>
      </c>
      <c r="B22" s="37">
        <v>1015</v>
      </c>
      <c r="C22" s="37">
        <v>1005</v>
      </c>
      <c r="D22" s="37">
        <v>1005</v>
      </c>
      <c r="E22" s="38">
        <v>1333.386206896552</v>
      </c>
      <c r="F22" s="38">
        <v>1322.7</v>
      </c>
      <c r="G22" s="38">
        <v>14</v>
      </c>
      <c r="H22" s="38">
        <v>13.9</v>
      </c>
      <c r="I22" s="38">
        <v>13.1</v>
      </c>
      <c r="J22" s="38">
        <v>12.4</v>
      </c>
      <c r="K22" s="39">
        <f t="shared" si="0"/>
        <v>13.930348258706468</v>
      </c>
      <c r="L22" s="40">
        <v>13.830845771144277</v>
      </c>
      <c r="M22" s="41">
        <v>1170</v>
      </c>
      <c r="N22" s="41">
        <v>1104</v>
      </c>
      <c r="O22" s="42">
        <v>7.7</v>
      </c>
      <c r="P22" s="42">
        <v>7.7</v>
      </c>
    </row>
    <row r="23" spans="1:16" ht="14.25" customHeight="1">
      <c r="A23" s="36" t="s">
        <v>16</v>
      </c>
      <c r="B23" s="37">
        <v>1942</v>
      </c>
      <c r="C23" s="37">
        <v>1913</v>
      </c>
      <c r="D23" s="37">
        <v>1915</v>
      </c>
      <c r="E23" s="38">
        <v>5540.241379310345</v>
      </c>
      <c r="F23" s="38">
        <v>4183.8</v>
      </c>
      <c r="G23" s="38">
        <v>39.5</v>
      </c>
      <c r="H23" s="38">
        <v>37</v>
      </c>
      <c r="I23" s="38">
        <v>38.8</v>
      </c>
      <c r="J23" s="38">
        <v>37.3</v>
      </c>
      <c r="K23" s="39">
        <f t="shared" si="0"/>
        <v>20.6266318537859</v>
      </c>
      <c r="L23" s="40">
        <v>18.69631126831733</v>
      </c>
      <c r="M23" s="41">
        <v>438.3</v>
      </c>
      <c r="N23" s="41">
        <v>385.7</v>
      </c>
      <c r="O23" s="42">
        <v>5.3</v>
      </c>
      <c r="P23" s="42">
        <v>4.2</v>
      </c>
    </row>
    <row r="24" spans="1:16" ht="15">
      <c r="A24" s="36" t="s">
        <v>17</v>
      </c>
      <c r="B24" s="37">
        <v>358</v>
      </c>
      <c r="C24" s="37">
        <v>405</v>
      </c>
      <c r="D24" s="37">
        <v>405</v>
      </c>
      <c r="E24" s="38">
        <v>254.64827586206903</v>
      </c>
      <c r="F24" s="38">
        <v>622.2</v>
      </c>
      <c r="G24" s="38">
        <v>3.9</v>
      </c>
      <c r="H24" s="38">
        <v>3.1</v>
      </c>
      <c r="I24" s="38">
        <v>2.3</v>
      </c>
      <c r="J24" s="38">
        <v>1.9</v>
      </c>
      <c r="K24" s="39">
        <f t="shared" si="0"/>
        <v>9.629629629629628</v>
      </c>
      <c r="L24" s="40">
        <v>8.65921787709497</v>
      </c>
      <c r="M24" s="41">
        <v>321.47999999999996</v>
      </c>
      <c r="N24" s="41">
        <v>982</v>
      </c>
      <c r="O24" s="42">
        <v>2</v>
      </c>
      <c r="P24" s="42">
        <v>2</v>
      </c>
    </row>
    <row r="25" spans="1:16" ht="15">
      <c r="A25" s="36" t="s">
        <v>18</v>
      </c>
      <c r="B25" s="37">
        <v>1345</v>
      </c>
      <c r="C25" s="37">
        <v>1345</v>
      </c>
      <c r="D25" s="37">
        <v>1345</v>
      </c>
      <c r="E25" s="38">
        <v>2543.2000000000003</v>
      </c>
      <c r="F25" s="38">
        <v>1881</v>
      </c>
      <c r="G25" s="38">
        <v>19.9</v>
      </c>
      <c r="H25" s="38">
        <v>17.1</v>
      </c>
      <c r="I25" s="38">
        <v>18.1</v>
      </c>
      <c r="J25" s="38">
        <v>16.2</v>
      </c>
      <c r="K25" s="39">
        <f t="shared" si="0"/>
        <v>14.795539033457247</v>
      </c>
      <c r="L25" s="40">
        <v>12.328767123287673</v>
      </c>
      <c r="M25" s="41">
        <v>0</v>
      </c>
      <c r="N25" s="41"/>
      <c r="O25" s="42"/>
      <c r="P25" s="42"/>
    </row>
    <row r="26" spans="1:16" ht="15">
      <c r="A26" s="36" t="s">
        <v>19</v>
      </c>
      <c r="B26" s="37">
        <v>534</v>
      </c>
      <c r="C26" s="37">
        <v>534</v>
      </c>
      <c r="D26" s="37">
        <v>534</v>
      </c>
      <c r="E26" s="38">
        <v>999.2482758620692</v>
      </c>
      <c r="F26" s="38">
        <v>513.3</v>
      </c>
      <c r="G26" s="38">
        <v>5.6</v>
      </c>
      <c r="H26" s="38">
        <v>6.1</v>
      </c>
      <c r="I26" s="38">
        <v>5.2</v>
      </c>
      <c r="J26" s="38">
        <v>5.3</v>
      </c>
      <c r="K26" s="39">
        <f t="shared" si="0"/>
        <v>10.48689138576779</v>
      </c>
      <c r="L26" s="40">
        <v>11.31725417439703</v>
      </c>
      <c r="M26" s="41">
        <v>2060</v>
      </c>
      <c r="N26" s="41">
        <v>1784</v>
      </c>
      <c r="O26" s="42">
        <v>11</v>
      </c>
      <c r="P26" s="42">
        <v>10</v>
      </c>
    </row>
    <row r="27" spans="1:16" ht="15">
      <c r="A27" s="36" t="s">
        <v>20</v>
      </c>
      <c r="B27" s="37">
        <v>3822</v>
      </c>
      <c r="C27" s="37">
        <v>4090</v>
      </c>
      <c r="D27" s="37">
        <v>4090</v>
      </c>
      <c r="E27" s="38">
        <v>7252.082758620691</v>
      </c>
      <c r="F27" s="38">
        <v>5016.9</v>
      </c>
      <c r="G27" s="38">
        <v>53.3</v>
      </c>
      <c r="H27" s="38">
        <v>44.8</v>
      </c>
      <c r="I27" s="38">
        <v>51.4</v>
      </c>
      <c r="J27" s="38">
        <v>40.9</v>
      </c>
      <c r="K27" s="39">
        <f t="shared" si="0"/>
        <v>13.031784841075794</v>
      </c>
      <c r="L27" s="40">
        <v>11.72161172161172</v>
      </c>
      <c r="M27" s="41">
        <v>1050</v>
      </c>
      <c r="N27" s="41">
        <v>982</v>
      </c>
      <c r="O27" s="42">
        <v>10</v>
      </c>
      <c r="P27" s="42">
        <v>6</v>
      </c>
    </row>
    <row r="28" spans="1:16" ht="15">
      <c r="A28" s="36" t="s">
        <v>79</v>
      </c>
      <c r="B28" s="43">
        <v>100</v>
      </c>
      <c r="C28" s="43">
        <v>100</v>
      </c>
      <c r="D28" s="43">
        <v>100</v>
      </c>
      <c r="E28" s="38">
        <v>68</v>
      </c>
      <c r="F28" s="38">
        <v>79.8</v>
      </c>
      <c r="G28" s="38">
        <v>0.7</v>
      </c>
      <c r="H28" s="38">
        <v>0.7</v>
      </c>
      <c r="I28" s="38">
        <v>2.4</v>
      </c>
      <c r="J28" s="38">
        <v>2.4</v>
      </c>
      <c r="K28" s="39">
        <f t="shared" si="0"/>
        <v>6.999999999999999</v>
      </c>
      <c r="L28" s="40">
        <v>6.999999999999999</v>
      </c>
      <c r="M28" s="41"/>
      <c r="N28" s="41"/>
      <c r="O28" s="42"/>
      <c r="P28" s="42"/>
    </row>
    <row r="29" spans="1:16" ht="14.25">
      <c r="A29" s="44" t="s">
        <v>80</v>
      </c>
      <c r="B29" s="45">
        <f>SUM(B7:B28)</f>
        <v>23383</v>
      </c>
      <c r="C29" s="45">
        <v>23437</v>
      </c>
      <c r="D29" s="45">
        <f>SUM(D7:D28)</f>
        <v>23439</v>
      </c>
      <c r="E29" s="46">
        <v>38904.324137931035</v>
      </c>
      <c r="F29" s="46">
        <v>31390.1</v>
      </c>
      <c r="G29" s="47">
        <v>298.2</v>
      </c>
      <c r="H29" s="47">
        <v>289.7</v>
      </c>
      <c r="I29" s="47">
        <v>276.7</v>
      </c>
      <c r="J29" s="47">
        <v>263.6</v>
      </c>
      <c r="K29" s="48">
        <f t="shared" si="0"/>
        <v>12.722385767310891</v>
      </c>
      <c r="L29" s="48">
        <v>12.3</v>
      </c>
      <c r="M29" s="47">
        <v>15830.268</v>
      </c>
      <c r="N29" s="47">
        <v>15111.2</v>
      </c>
      <c r="O29" s="47">
        <f>SUM(O7:O28)</f>
        <v>132.3</v>
      </c>
      <c r="P29" s="47">
        <v>127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2017-05-30T06:06:40Z</cp:lastPrinted>
  <dcterms:created xsi:type="dcterms:W3CDTF">2016-12-20T07:25:22Z</dcterms:created>
  <dcterms:modified xsi:type="dcterms:W3CDTF">2017-05-31T06:26:13Z</dcterms:modified>
  <cp:category/>
  <cp:version/>
  <cp:contentType/>
  <cp:contentStatus/>
</cp:coreProperties>
</file>