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<sst xmlns="http://schemas.openxmlformats.org/spreadsheetml/2006/main" count="178" uniqueCount="84">
  <si>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</si>
  <si>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</si>
  <si>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</si>
  <si>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</si>
  <si>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</si>
  <si>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</si>
  <si>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</si>
  <si>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</si>
  <si>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</si>
  <si>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</si>
  <si>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</si>
  <si>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</si>
  <si>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</si>
  <si>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</si>
  <si>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</si>
  <si>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</si>
  <si>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</si>
  <si>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</si>
  <si>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</si>
  <si>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</si>
  <si>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</si>
  <si>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</si>
  <si>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</si>
  <si>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</si>
  <si>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</si>
  <si>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</si>
  <si>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</si>
  <si>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</si>
  <si>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</si>
  <si>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</si>
  <si>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</si>
  <si>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</si>
  <si>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</si>
  <si>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</si>
  <si>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</si>
  <si>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</si>
  <si>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</si>
  <si>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</si>
  <si>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</si>
  <si>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</si>
  <si>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</si>
  <si>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</si>
  <si>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</si>
  <si>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</si>
  <si>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</si>
  <si>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</si>
  <si>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</si>
  <si>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</si>
  <si>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</si>
  <si>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</si>
  <si>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</si>
  <si>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</si>
  <si>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</si>
  <si>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</si>
  <si>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</si>
  <si>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</si>
  <si>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</si>
  <si>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</si>
  <si>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</si>
  <si>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</si>
  <si>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</si>
  <si>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</si>
  <si>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</si>
  <si>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</si>
  <si>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</si>
  <si>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</si>
  <si>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</si>
  <si>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</si>
  <si>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</si>
  <si>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</si>
  <si>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</si>
  <si>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</si>
  <si>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</si>
  <si>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</si>
  <si>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</si>
  <si>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</si>
  <si>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</si>
  <si>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</si>
  <si>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</si>
  <si>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</si>
  <si>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</si>
  <si>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</si>
  <si>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16.05</t>
  </si>
  <si>
    <t>17.05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</si>
</sst>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A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27" sqref="AG27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875" style="16" customWidth="1"/>
    <col min="22" max="22" width="8.25390625" style="16" customWidth="1"/>
    <col min="23" max="23" width="8.0039062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5.375" style="16" customWidth="1"/>
    <col min="28" max="28" width="5.625" style="16" customWidth="1"/>
    <col min="29" max="29" width="5.375" style="16" customWidth="1"/>
    <col min="30" max="31" width="8.625" style="16" customWidth="1"/>
    <col min="32" max="32" width="9.375" style="16" customWidth="1"/>
    <col min="33" max="33" width="8.125" style="16" customWidth="1"/>
    <col min="34" max="34" width="7.625" style="16" customWidth="1"/>
    <col min="35" max="35" width="7.125" style="16" customWidth="1"/>
    <col min="36" max="36" width="6.125" style="16" bestFit="1" customWidth="1"/>
    <col min="37" max="37" width="6.25390625" style="16" bestFit="1" customWidth="1"/>
    <col min="38" max="38" width="8.125" style="16" customWidth="1"/>
    <col min="39" max="39" width="6.375" style="16" customWidth="1"/>
    <col min="40" max="40" width="5.75390625" style="16" bestFit="1" customWidth="1"/>
    <col min="41" max="41" width="5.375" style="16" customWidth="1"/>
    <col min="42" max="42" width="6.375" style="16" customWidth="1"/>
    <col min="43" max="43" width="6.125" style="16" customWidth="1"/>
    <col min="44" max="44" width="6.75390625" style="16" customWidth="1"/>
    <col min="45" max="45" width="6.125" style="16" customWidth="1"/>
    <col min="46" max="46" width="5.375" style="16" customWidth="1"/>
    <col min="47" max="47" width="5.75390625" style="16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6.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7" t="s">
        <v>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8">
        <v>42872</v>
      </c>
      <c r="M2" s="59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0"/>
      <c r="BG2" s="50"/>
      <c r="BH2" s="15"/>
      <c r="BI2" s="15"/>
      <c r="BJ2" s="15"/>
      <c r="BK2" s="15"/>
      <c r="BL2" s="15"/>
      <c r="BM2" s="15"/>
    </row>
    <row r="3" spans="1:65" ht="19.5" customHeight="1">
      <c r="A3" s="49" t="s">
        <v>24</v>
      </c>
      <c r="B3" s="49" t="s">
        <v>25</v>
      </c>
      <c r="C3" s="49"/>
      <c r="D3" s="49"/>
      <c r="E3" s="49"/>
      <c r="F3" s="54" t="s">
        <v>26</v>
      </c>
      <c r="G3" s="60"/>
      <c r="H3" s="60"/>
      <c r="I3" s="60"/>
      <c r="J3" s="60"/>
      <c r="K3" s="60"/>
      <c r="L3" s="60"/>
      <c r="M3" s="60"/>
      <c r="N3" s="60"/>
      <c r="O3" s="61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4" t="s">
        <v>27</v>
      </c>
      <c r="AE3" s="55"/>
      <c r="AF3" s="55"/>
      <c r="AG3" s="55"/>
      <c r="AH3" s="55"/>
      <c r="AI3" s="55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9" t="s">
        <v>28</v>
      </c>
      <c r="AW3" s="49"/>
      <c r="AX3" s="49" t="s">
        <v>29</v>
      </c>
      <c r="AY3" s="49"/>
      <c r="AZ3" s="49" t="s">
        <v>30</v>
      </c>
      <c r="BA3" s="49"/>
      <c r="BB3" s="52"/>
      <c r="BC3" s="52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1:65" ht="45.75" customHeight="1">
      <c r="A4" s="49"/>
      <c r="B4" s="49"/>
      <c r="C4" s="49"/>
      <c r="D4" s="49"/>
      <c r="E4" s="49"/>
      <c r="F4" s="49" t="s">
        <v>31</v>
      </c>
      <c r="G4" s="49"/>
      <c r="H4" s="49"/>
      <c r="I4" s="49"/>
      <c r="J4" s="48" t="s">
        <v>32</v>
      </c>
      <c r="K4" s="48"/>
      <c r="L4" s="48" t="s">
        <v>33</v>
      </c>
      <c r="M4" s="48"/>
      <c r="N4" s="51" t="s">
        <v>34</v>
      </c>
      <c r="O4" s="51"/>
      <c r="P4" s="51" t="s">
        <v>35</v>
      </c>
      <c r="Q4" s="51"/>
      <c r="R4" s="51" t="s">
        <v>36</v>
      </c>
      <c r="S4" s="51"/>
      <c r="T4" s="51" t="s">
        <v>37</v>
      </c>
      <c r="U4" s="51"/>
      <c r="V4" s="51" t="s">
        <v>38</v>
      </c>
      <c r="W4" s="51"/>
      <c r="X4" s="51" t="s">
        <v>39</v>
      </c>
      <c r="Y4" s="51"/>
      <c r="Z4" s="51" t="s">
        <v>60</v>
      </c>
      <c r="AA4" s="51"/>
      <c r="AB4" s="51" t="s">
        <v>57</v>
      </c>
      <c r="AC4" s="51"/>
      <c r="AD4" s="49" t="s">
        <v>31</v>
      </c>
      <c r="AE4" s="49"/>
      <c r="AF4" s="48" t="s">
        <v>40</v>
      </c>
      <c r="AG4" s="48"/>
      <c r="AH4" s="48" t="s">
        <v>41</v>
      </c>
      <c r="AI4" s="48"/>
      <c r="AJ4" s="48" t="s">
        <v>42</v>
      </c>
      <c r="AK4" s="48"/>
      <c r="AL4" s="48" t="s">
        <v>43</v>
      </c>
      <c r="AM4" s="48"/>
      <c r="AN4" s="48" t="s">
        <v>44</v>
      </c>
      <c r="AO4" s="48"/>
      <c r="AP4" s="48" t="s">
        <v>45</v>
      </c>
      <c r="AQ4" s="48"/>
      <c r="AR4" s="48" t="s">
        <v>46</v>
      </c>
      <c r="AS4" s="48"/>
      <c r="AT4" s="48" t="s">
        <v>47</v>
      </c>
      <c r="AU4" s="48"/>
      <c r="AV4" s="49"/>
      <c r="AW4" s="49"/>
      <c r="AX4" s="49"/>
      <c r="AY4" s="49"/>
      <c r="AZ4" s="49" t="s">
        <v>48</v>
      </c>
      <c r="BA4" s="49"/>
      <c r="BB4" s="48" t="s">
        <v>49</v>
      </c>
      <c r="BC4" s="48"/>
      <c r="BD4" s="48" t="s">
        <v>50</v>
      </c>
      <c r="BE4" s="48"/>
      <c r="BF4" s="48" t="s">
        <v>51</v>
      </c>
      <c r="BG4" s="48"/>
      <c r="BH4" s="48" t="s">
        <v>59</v>
      </c>
      <c r="BI4" s="48"/>
      <c r="BJ4" s="48" t="s">
        <v>52</v>
      </c>
      <c r="BK4" s="48"/>
      <c r="BL4" s="48" t="s">
        <v>58</v>
      </c>
      <c r="BM4" s="48"/>
    </row>
    <row r="5" spans="1:65" ht="31.5" customHeight="1">
      <c r="A5" s="49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0</v>
      </c>
      <c r="D6" s="7"/>
      <c r="E6" s="6">
        <v>0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0</v>
      </c>
      <c r="BB6" s="9"/>
      <c r="BC6" s="9"/>
      <c r="BD6" s="9"/>
      <c r="BE6" s="9"/>
      <c r="BF6" s="9"/>
      <c r="BG6" s="9"/>
      <c r="BH6" s="9"/>
      <c r="BI6" s="9"/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 t="shared" si="1"/>
        <v>13984</v>
      </c>
      <c r="D7" s="7">
        <f>C7/B7*100</f>
        <v>82.58918025041342</v>
      </c>
      <c r="E7" s="6">
        <v>1088</v>
      </c>
      <c r="F7" s="6">
        <f aca="true" t="shared" si="2" ref="F7:F27">J7+L7+N7+P7+R7+T7+V7+X7+Z7+AB7</f>
        <v>3728</v>
      </c>
      <c r="G7" s="6">
        <f>K7+M7+O7+Q7+S7+U7+W7+Y7+AA7+AC7</f>
        <v>3693</v>
      </c>
      <c r="H7" s="7">
        <f>G7/F7*100</f>
        <v>99.06115879828327</v>
      </c>
      <c r="I7" s="6">
        <v>60</v>
      </c>
      <c r="J7" s="6">
        <v>455</v>
      </c>
      <c r="K7" s="6">
        <v>137</v>
      </c>
      <c r="L7" s="6">
        <v>185</v>
      </c>
      <c r="M7" s="6">
        <v>685</v>
      </c>
      <c r="N7" s="6">
        <v>2613</v>
      </c>
      <c r="O7" s="6">
        <v>2811</v>
      </c>
      <c r="P7" s="6"/>
      <c r="Q7" s="6"/>
      <c r="R7" s="6"/>
      <c r="S7" s="6"/>
      <c r="T7" s="6">
        <v>375</v>
      </c>
      <c r="U7" s="6"/>
      <c r="V7" s="6">
        <v>40</v>
      </c>
      <c r="W7" s="6"/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5242</v>
      </c>
      <c r="AF7" s="6">
        <v>5957</v>
      </c>
      <c r="AG7" s="6">
        <v>3657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1585</v>
      </c>
      <c r="AT7" s="6"/>
      <c r="AU7" s="6"/>
      <c r="AV7" s="6">
        <v>12</v>
      </c>
      <c r="AW7" s="6"/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5049</v>
      </c>
      <c r="BB7" s="6">
        <v>80</v>
      </c>
      <c r="BC7" s="6"/>
      <c r="BD7" s="6">
        <v>450</v>
      </c>
      <c r="BE7" s="6">
        <v>350</v>
      </c>
      <c r="BF7" s="6">
        <v>4338</v>
      </c>
      <c r="BG7" s="6">
        <v>3433</v>
      </c>
      <c r="BH7" s="6">
        <v>1322</v>
      </c>
      <c r="BI7" s="6">
        <v>1266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15084</v>
      </c>
      <c r="D8" s="7">
        <f aca="true" t="shared" si="5" ref="D8:D27">C8/B8*100</f>
        <v>69.88833804383079</v>
      </c>
      <c r="E8" s="6">
        <v>1005</v>
      </c>
      <c r="F8" s="6">
        <f t="shared" si="2"/>
        <v>9678</v>
      </c>
      <c r="G8" s="6">
        <f aca="true" t="shared" si="6" ref="G8:G26">K8+M8+O8+Q8+S8+U8+W8+Y8+AA8+AC8</f>
        <v>9688</v>
      </c>
      <c r="H8" s="7">
        <f aca="true" t="shared" si="7" ref="H8:H27">G8/F8*100</f>
        <v>100.1033271337053</v>
      </c>
      <c r="I8" s="6">
        <v>355</v>
      </c>
      <c r="J8" s="6">
        <v>4294</v>
      </c>
      <c r="K8" s="6">
        <v>4118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/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2832</v>
      </c>
      <c r="AF8" s="6">
        <v>6913</v>
      </c>
      <c r="AG8" s="6">
        <v>2370</v>
      </c>
      <c r="AH8" s="6"/>
      <c r="AI8" s="6"/>
      <c r="AJ8" s="6"/>
      <c r="AK8" s="6"/>
      <c r="AL8" s="6"/>
      <c r="AM8" s="6"/>
      <c r="AN8" s="6">
        <v>820</v>
      </c>
      <c r="AO8" s="6"/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21</v>
      </c>
      <c r="AZ8" s="6">
        <f t="shared" si="3"/>
        <v>3154</v>
      </c>
      <c r="BA8" s="6">
        <f t="shared" si="4"/>
        <v>2478</v>
      </c>
      <c r="BB8" s="6">
        <v>800</v>
      </c>
      <c r="BC8" s="6">
        <v>40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6224</v>
      </c>
      <c r="D9" s="7">
        <f t="shared" si="5"/>
        <v>77.71257335497566</v>
      </c>
      <c r="E9" s="6">
        <v>634</v>
      </c>
      <c r="F9" s="6">
        <f t="shared" si="2"/>
        <v>3878</v>
      </c>
      <c r="G9" s="6">
        <f t="shared" si="6"/>
        <v>3352</v>
      </c>
      <c r="H9" s="7">
        <f t="shared" si="7"/>
        <v>86.43630737493554</v>
      </c>
      <c r="I9" s="6">
        <v>484</v>
      </c>
      <c r="J9" s="6">
        <v>1337</v>
      </c>
      <c r="K9" s="6">
        <v>1137</v>
      </c>
      <c r="L9" s="6">
        <v>760</v>
      </c>
      <c r="M9" s="6">
        <v>760</v>
      </c>
      <c r="N9" s="6">
        <v>1425</v>
      </c>
      <c r="O9" s="6">
        <v>1365</v>
      </c>
      <c r="P9" s="6"/>
      <c r="Q9" s="6"/>
      <c r="R9" s="6"/>
      <c r="S9" s="6"/>
      <c r="T9" s="6">
        <v>256</v>
      </c>
      <c r="U9" s="6">
        <v>90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250</v>
      </c>
      <c r="AF9" s="6">
        <v>1295</v>
      </c>
      <c r="AG9" s="6">
        <v>250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/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2622</v>
      </c>
      <c r="BB9" s="6">
        <v>0</v>
      </c>
      <c r="BC9" s="6"/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13431</v>
      </c>
      <c r="D10" s="7">
        <f t="shared" si="5"/>
        <v>71.73913043478261</v>
      </c>
      <c r="E10" s="6">
        <v>872</v>
      </c>
      <c r="F10" s="6">
        <f t="shared" si="2"/>
        <v>9376</v>
      </c>
      <c r="G10" s="6">
        <f t="shared" si="6"/>
        <v>8016</v>
      </c>
      <c r="H10" s="7">
        <f t="shared" si="7"/>
        <v>85.49488054607508</v>
      </c>
      <c r="I10" s="6">
        <v>498</v>
      </c>
      <c r="J10" s="6">
        <v>5563</v>
      </c>
      <c r="K10" s="6">
        <v>4160</v>
      </c>
      <c r="L10" s="6">
        <v>1706</v>
      </c>
      <c r="M10" s="6">
        <v>2260</v>
      </c>
      <c r="N10" s="6">
        <v>860</v>
      </c>
      <c r="O10" s="6">
        <v>904</v>
      </c>
      <c r="P10" s="6">
        <v>841</v>
      </c>
      <c r="Q10" s="6">
        <v>464</v>
      </c>
      <c r="R10" s="6">
        <v>30</v>
      </c>
      <c r="S10" s="6"/>
      <c r="T10" s="6">
        <v>227</v>
      </c>
      <c r="U10" s="6"/>
      <c r="V10" s="6">
        <v>149</v>
      </c>
      <c r="W10" s="6">
        <v>228</v>
      </c>
      <c r="X10" s="6"/>
      <c r="Y10" s="6"/>
      <c r="Z10" s="6"/>
      <c r="AA10" s="6"/>
      <c r="AB10" s="6"/>
      <c r="AC10" s="6"/>
      <c r="AD10" s="6">
        <f t="shared" si="8"/>
        <v>8589</v>
      </c>
      <c r="AE10" s="6">
        <f t="shared" si="9"/>
        <v>5081</v>
      </c>
      <c r="AF10" s="6">
        <v>7321</v>
      </c>
      <c r="AG10" s="6">
        <v>3970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955</v>
      </c>
      <c r="AR10" s="6">
        <v>156</v>
      </c>
      <c r="AS10" s="6">
        <v>156</v>
      </c>
      <c r="AT10" s="6"/>
      <c r="AU10" s="6"/>
      <c r="AV10" s="6">
        <v>147</v>
      </c>
      <c r="AW10" s="6">
        <v>65</v>
      </c>
      <c r="AX10" s="6">
        <v>212</v>
      </c>
      <c r="AY10" s="6">
        <v>54</v>
      </c>
      <c r="AZ10" s="6">
        <f t="shared" si="3"/>
        <v>398</v>
      </c>
      <c r="BA10" s="6">
        <f t="shared" si="4"/>
        <v>215</v>
      </c>
      <c r="BB10" s="6"/>
      <c r="BC10" s="6"/>
      <c r="BD10" s="6"/>
      <c r="BE10" s="6"/>
      <c r="BF10" s="6">
        <v>398</v>
      </c>
      <c r="BG10" s="6">
        <v>215</v>
      </c>
      <c r="BH10" s="6"/>
      <c r="BI10" s="6"/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23375</v>
      </c>
      <c r="D11" s="7">
        <f t="shared" si="5"/>
        <v>78.27673966914473</v>
      </c>
      <c r="E11" s="6">
        <v>1492</v>
      </c>
      <c r="F11" s="6">
        <f t="shared" si="2"/>
        <v>10900</v>
      </c>
      <c r="G11" s="6">
        <f t="shared" si="6"/>
        <v>9176</v>
      </c>
      <c r="H11" s="7">
        <f t="shared" si="7"/>
        <v>84.18348623853211</v>
      </c>
      <c r="I11" s="6">
        <v>300</v>
      </c>
      <c r="J11" s="6">
        <v>3878</v>
      </c>
      <c r="K11" s="6">
        <v>2628</v>
      </c>
      <c r="L11" s="6">
        <v>2191</v>
      </c>
      <c r="M11" s="6">
        <v>2367</v>
      </c>
      <c r="N11" s="6">
        <v>3340</v>
      </c>
      <c r="O11" s="6">
        <v>3316</v>
      </c>
      <c r="P11" s="6">
        <v>100</v>
      </c>
      <c r="Q11" s="6"/>
      <c r="R11" s="6">
        <v>204</v>
      </c>
      <c r="S11" s="6"/>
      <c r="T11" s="6">
        <v>705</v>
      </c>
      <c r="U11" s="6">
        <v>540</v>
      </c>
      <c r="V11" s="6">
        <v>482</v>
      </c>
      <c r="W11" s="6">
        <v>325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8723</v>
      </c>
      <c r="AF11" s="6">
        <v>11271</v>
      </c>
      <c r="AG11" s="6">
        <v>8723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/>
      <c r="AX11" s="6"/>
      <c r="AY11" s="6"/>
      <c r="AZ11" s="6">
        <f t="shared" si="3"/>
        <v>7688</v>
      </c>
      <c r="BA11" s="6">
        <f t="shared" si="4"/>
        <v>5476</v>
      </c>
      <c r="BB11" s="6">
        <v>600</v>
      </c>
      <c r="BC11" s="6"/>
      <c r="BD11" s="6"/>
      <c r="BE11" s="6"/>
      <c r="BF11" s="6">
        <v>6643</v>
      </c>
      <c r="BG11" s="6">
        <v>5106</v>
      </c>
      <c r="BH11" s="6">
        <v>445</v>
      </c>
      <c r="BI11" s="6">
        <v>370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42749</v>
      </c>
      <c r="D12" s="7">
        <f t="shared" si="5"/>
        <v>76.63720621717071</v>
      </c>
      <c r="E12" s="6">
        <v>3402</v>
      </c>
      <c r="F12" s="6">
        <f t="shared" si="2"/>
        <v>31353</v>
      </c>
      <c r="G12" s="6">
        <f t="shared" si="6"/>
        <v>26748</v>
      </c>
      <c r="H12" s="7">
        <f t="shared" si="7"/>
        <v>85.31241029566549</v>
      </c>
      <c r="I12" s="6">
        <v>1679</v>
      </c>
      <c r="J12" s="6">
        <v>18923</v>
      </c>
      <c r="K12" s="6">
        <v>16628</v>
      </c>
      <c r="L12" s="6">
        <v>9993</v>
      </c>
      <c r="M12" s="6">
        <v>9056</v>
      </c>
      <c r="N12" s="6">
        <v>834</v>
      </c>
      <c r="O12" s="6">
        <v>789</v>
      </c>
      <c r="P12" s="6"/>
      <c r="Q12" s="6"/>
      <c r="R12" s="6"/>
      <c r="S12" s="6"/>
      <c r="T12" s="6">
        <v>843</v>
      </c>
      <c r="U12" s="6"/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11124</v>
      </c>
      <c r="AF12" s="6">
        <v>18249</v>
      </c>
      <c r="AG12" s="6">
        <v>11124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3"/>
        <v>6118</v>
      </c>
      <c r="BA12" s="6">
        <f t="shared" si="4"/>
        <v>4877</v>
      </c>
      <c r="BB12" s="6">
        <v>415</v>
      </c>
      <c r="BC12" s="6"/>
      <c r="BD12" s="6"/>
      <c r="BE12" s="6"/>
      <c r="BF12" s="6">
        <v>5353</v>
      </c>
      <c r="BG12" s="6">
        <v>4477</v>
      </c>
      <c r="BH12" s="6">
        <v>350</v>
      </c>
      <c r="BI12" s="6">
        <v>400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54772</v>
      </c>
      <c r="D13" s="7">
        <f t="shared" si="5"/>
        <v>76.87082467860552</v>
      </c>
      <c r="E13" s="6">
        <v>5667</v>
      </c>
      <c r="F13" s="6">
        <f t="shared" si="2"/>
        <v>36892</v>
      </c>
      <c r="G13" s="6">
        <f>K13+M13+O13+Q13+S13+U13+W13+Y13+AA13+AC13</f>
        <v>31763</v>
      </c>
      <c r="H13" s="7">
        <f t="shared" si="7"/>
        <v>86.09725685785537</v>
      </c>
      <c r="I13" s="6">
        <v>2127</v>
      </c>
      <c r="J13" s="6">
        <v>10136</v>
      </c>
      <c r="K13" s="6">
        <v>10206</v>
      </c>
      <c r="L13" s="6">
        <v>14149</v>
      </c>
      <c r="M13" s="6">
        <v>13637</v>
      </c>
      <c r="N13" s="6">
        <v>4924</v>
      </c>
      <c r="O13" s="6">
        <v>4839</v>
      </c>
      <c r="P13" s="6">
        <v>2313</v>
      </c>
      <c r="Q13" s="6">
        <v>130</v>
      </c>
      <c r="R13" s="6">
        <v>270</v>
      </c>
      <c r="S13" s="6"/>
      <c r="T13" s="6">
        <v>1215</v>
      </c>
      <c r="U13" s="6"/>
      <c r="V13" s="6">
        <v>3635</v>
      </c>
      <c r="W13" s="6">
        <v>2951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17445</v>
      </c>
      <c r="AF13" s="6">
        <v>26691</v>
      </c>
      <c r="AG13" s="6">
        <v>17445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110</v>
      </c>
      <c r="AX13" s="6">
        <v>157</v>
      </c>
      <c r="AY13" s="6">
        <v>123</v>
      </c>
      <c r="AZ13" s="6">
        <f t="shared" si="3"/>
        <v>6709</v>
      </c>
      <c r="BA13" s="6">
        <f t="shared" si="4"/>
        <v>5331</v>
      </c>
      <c r="BB13" s="6">
        <v>3001</v>
      </c>
      <c r="BC13" s="6">
        <v>150</v>
      </c>
      <c r="BD13" s="6"/>
      <c r="BE13" s="6"/>
      <c r="BF13" s="6">
        <v>3638</v>
      </c>
      <c r="BG13" s="6">
        <v>5181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17650</v>
      </c>
      <c r="D14" s="7">
        <f t="shared" si="5"/>
        <v>94.35979684576317</v>
      </c>
      <c r="E14" s="6">
        <v>1615</v>
      </c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9945</v>
      </c>
      <c r="AF14" s="6">
        <v>10995</v>
      </c>
      <c r="AG14" s="6">
        <v>9945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3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24233</v>
      </c>
      <c r="D15" s="7">
        <f t="shared" si="5"/>
        <v>75.87275744387739</v>
      </c>
      <c r="E15" s="6">
        <v>809</v>
      </c>
      <c r="F15" s="6">
        <f t="shared" si="2"/>
        <v>16555</v>
      </c>
      <c r="G15" s="6">
        <f t="shared" si="6"/>
        <v>13028</v>
      </c>
      <c r="H15" s="7">
        <f t="shared" si="7"/>
        <v>78.69525823014195</v>
      </c>
      <c r="I15" s="6"/>
      <c r="J15" s="6">
        <v>6907</v>
      </c>
      <c r="K15" s="6">
        <v>4137</v>
      </c>
      <c r="L15" s="6">
        <v>6682</v>
      </c>
      <c r="M15" s="6">
        <v>5663</v>
      </c>
      <c r="N15" s="6">
        <v>1572</v>
      </c>
      <c r="O15" s="6">
        <v>1208</v>
      </c>
      <c r="P15" s="6">
        <v>250</v>
      </c>
      <c r="Q15" s="6">
        <v>450</v>
      </c>
      <c r="R15" s="6"/>
      <c r="S15" s="6"/>
      <c r="T15" s="6">
        <v>193</v>
      </c>
      <c r="U15" s="6"/>
      <c r="V15" s="6">
        <v>951</v>
      </c>
      <c r="W15" s="6">
        <v>1570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10426</v>
      </c>
      <c r="AF15" s="6">
        <v>10672</v>
      </c>
      <c r="AG15" s="6">
        <v>10426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779</v>
      </c>
      <c r="BB15" s="6">
        <v>198</v>
      </c>
      <c r="BC15" s="6"/>
      <c r="BD15" s="6"/>
      <c r="BE15" s="6"/>
      <c r="BF15" s="6">
        <v>510</v>
      </c>
      <c r="BG15" s="6">
        <v>779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23338</v>
      </c>
      <c r="D16" s="7">
        <f>C16/B16*100</f>
        <v>96.62567796961041</v>
      </c>
      <c r="E16" s="6">
        <v>869</v>
      </c>
      <c r="F16" s="6">
        <f t="shared" si="2"/>
        <v>6302</v>
      </c>
      <c r="G16" s="6">
        <f t="shared" si="6"/>
        <v>6128</v>
      </c>
      <c r="H16" s="7">
        <f t="shared" si="7"/>
        <v>97.23897175499842</v>
      </c>
      <c r="I16" s="6">
        <v>449</v>
      </c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/>
      <c r="T16" s="26">
        <v>189</v>
      </c>
      <c r="U16" s="26"/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12871</v>
      </c>
      <c r="AF16" s="26">
        <v>11966</v>
      </c>
      <c r="AG16" s="26">
        <v>11478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1266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4339</v>
      </c>
      <c r="BB16" s="26">
        <v>1166</v>
      </c>
      <c r="BC16" s="26">
        <v>840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11635</v>
      </c>
      <c r="D17" s="7">
        <f t="shared" si="5"/>
        <v>75.23440025864856</v>
      </c>
      <c r="E17" s="6">
        <v>1070</v>
      </c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7143</v>
      </c>
      <c r="AF17" s="6">
        <v>10749</v>
      </c>
      <c r="AG17" s="6">
        <v>6928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1016</v>
      </c>
      <c r="BB17" s="6">
        <v>200</v>
      </c>
      <c r="BC17" s="6"/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20857</v>
      </c>
      <c r="D18" s="7">
        <f t="shared" si="5"/>
        <v>76.32098946135831</v>
      </c>
      <c r="E18" s="6">
        <v>742</v>
      </c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7773</v>
      </c>
      <c r="AF18" s="6">
        <v>14011</v>
      </c>
      <c r="AG18" s="6">
        <v>7703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1877</v>
      </c>
      <c r="BB18" s="6">
        <v>235</v>
      </c>
      <c r="BC18" s="6">
        <v>100</v>
      </c>
      <c r="BD18" s="11"/>
      <c r="BE18" s="6"/>
      <c r="BF18" s="6">
        <v>1603</v>
      </c>
      <c r="BG18" s="6">
        <v>1437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12616</v>
      </c>
      <c r="D19" s="7">
        <f t="shared" si="5"/>
        <v>77.14320655497126</v>
      </c>
      <c r="E19" s="6">
        <v>737</v>
      </c>
      <c r="F19" s="6">
        <f t="shared" si="2"/>
        <v>9556</v>
      </c>
      <c r="G19" s="6">
        <f t="shared" si="6"/>
        <v>8116</v>
      </c>
      <c r="H19" s="7">
        <f t="shared" si="7"/>
        <v>84.93093344495605</v>
      </c>
      <c r="I19" s="6">
        <v>100</v>
      </c>
      <c r="J19" s="26">
        <v>3729</v>
      </c>
      <c r="K19" s="26">
        <v>3482</v>
      </c>
      <c r="L19" s="26">
        <v>4133</v>
      </c>
      <c r="M19" s="26">
        <v>3491</v>
      </c>
      <c r="N19" s="26">
        <v>1040</v>
      </c>
      <c r="O19" s="26">
        <v>803</v>
      </c>
      <c r="P19" s="26"/>
      <c r="Q19" s="26"/>
      <c r="R19" s="26"/>
      <c r="S19" s="26"/>
      <c r="T19" s="26">
        <v>414</v>
      </c>
      <c r="U19" s="26">
        <v>100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2401</v>
      </c>
      <c r="AF19" s="26">
        <v>4333</v>
      </c>
      <c r="AG19" s="26">
        <v>2281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2</v>
      </c>
      <c r="AX19" s="26">
        <v>0.5</v>
      </c>
      <c r="AY19" s="26"/>
      <c r="AZ19" s="6">
        <f t="shared" si="3"/>
        <v>2342</v>
      </c>
      <c r="BA19" s="6">
        <f t="shared" si="4"/>
        <v>2097</v>
      </c>
      <c r="BB19" s="26">
        <v>570</v>
      </c>
      <c r="BC19" s="26">
        <v>112</v>
      </c>
      <c r="BD19" s="26">
        <v>0</v>
      </c>
      <c r="BE19" s="26"/>
      <c r="BF19" s="26">
        <v>1601</v>
      </c>
      <c r="BG19" s="26">
        <v>1621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14816</v>
      </c>
      <c r="D20" s="7">
        <f t="shared" si="5"/>
        <v>64.84310035450129</v>
      </c>
      <c r="E20" s="6">
        <v>836</v>
      </c>
      <c r="F20" s="6">
        <f t="shared" si="2"/>
        <v>9858</v>
      </c>
      <c r="G20" s="6">
        <f t="shared" si="6"/>
        <v>8781</v>
      </c>
      <c r="H20" s="7">
        <f t="shared" si="7"/>
        <v>89.07486305538649</v>
      </c>
      <c r="I20" s="6">
        <v>174</v>
      </c>
      <c r="J20" s="26">
        <v>2720</v>
      </c>
      <c r="K20" s="26">
        <v>1612</v>
      </c>
      <c r="L20" s="26">
        <v>3471</v>
      </c>
      <c r="M20" s="26">
        <v>3936</v>
      </c>
      <c r="N20" s="26">
        <v>2973</v>
      </c>
      <c r="O20" s="26">
        <v>3233</v>
      </c>
      <c r="P20" s="26"/>
      <c r="Q20" s="26"/>
      <c r="R20" s="26">
        <v>574</v>
      </c>
      <c r="S20" s="26"/>
      <c r="T20" s="26">
        <v>120</v>
      </c>
      <c r="U20" s="26"/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2845</v>
      </c>
      <c r="AF20" s="26">
        <v>8268</v>
      </c>
      <c r="AG20" s="26">
        <v>2415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430</v>
      </c>
      <c r="AR20" s="26"/>
      <c r="AS20" s="26"/>
      <c r="AT20" s="26">
        <v>104</v>
      </c>
      <c r="AU20" s="26"/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3190</v>
      </c>
      <c r="BB20" s="26">
        <v>502</v>
      </c>
      <c r="BC20" s="26"/>
      <c r="BD20" s="26"/>
      <c r="BE20" s="26"/>
      <c r="BF20" s="26">
        <v>3130</v>
      </c>
      <c r="BG20" s="26">
        <v>2762</v>
      </c>
      <c r="BH20" s="26">
        <v>100</v>
      </c>
      <c r="BI20" s="26">
        <v>428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 t="shared" si="1"/>
        <v>25927</v>
      </c>
      <c r="D21" s="7">
        <f t="shared" si="5"/>
        <v>77.12237491819859</v>
      </c>
      <c r="E21" s="6">
        <v>1504</v>
      </c>
      <c r="F21" s="6">
        <f t="shared" si="2"/>
        <v>13211</v>
      </c>
      <c r="G21" s="6">
        <f t="shared" si="6"/>
        <v>10842</v>
      </c>
      <c r="H21" s="7">
        <f t="shared" si="7"/>
        <v>82.06797365831504</v>
      </c>
      <c r="I21" s="6">
        <v>344</v>
      </c>
      <c r="J21" s="6">
        <v>3079</v>
      </c>
      <c r="K21" s="6">
        <v>2625</v>
      </c>
      <c r="L21" s="6">
        <v>4851</v>
      </c>
      <c r="M21" s="6">
        <v>5282</v>
      </c>
      <c r="N21" s="6">
        <v>1889</v>
      </c>
      <c r="O21" s="6">
        <v>1580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/>
      <c r="V21" s="6">
        <v>1087</v>
      </c>
      <c r="W21" s="6">
        <v>625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11379</v>
      </c>
      <c r="AF21" s="6">
        <v>15729</v>
      </c>
      <c r="AG21" s="6">
        <v>11339</v>
      </c>
      <c r="AH21" s="6"/>
      <c r="AI21" s="6"/>
      <c r="AJ21" s="6">
        <v>193</v>
      </c>
      <c r="AK21" s="6"/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93</v>
      </c>
      <c r="AX21" s="6">
        <v>29</v>
      </c>
      <c r="AY21" s="6">
        <v>17</v>
      </c>
      <c r="AZ21" s="6">
        <f t="shared" si="3"/>
        <v>4095</v>
      </c>
      <c r="BA21" s="6">
        <f t="shared" si="4"/>
        <v>3596</v>
      </c>
      <c r="BB21" s="6">
        <v>425</v>
      </c>
      <c r="BC21" s="6"/>
      <c r="BD21" s="6">
        <v>40</v>
      </c>
      <c r="BE21" s="6"/>
      <c r="BF21" s="6">
        <v>3630</v>
      </c>
      <c r="BG21" s="6">
        <v>3596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24532</v>
      </c>
      <c r="D22" s="7">
        <f t="shared" si="5"/>
        <v>60.76639171682644</v>
      </c>
      <c r="E22" s="6">
        <v>1130</v>
      </c>
      <c r="F22" s="6">
        <f t="shared" si="2"/>
        <v>27449</v>
      </c>
      <c r="G22" s="6">
        <f t="shared" si="6"/>
        <v>19588</v>
      </c>
      <c r="H22" s="7">
        <f t="shared" si="7"/>
        <v>71.36143393201938</v>
      </c>
      <c r="I22" s="6">
        <v>930</v>
      </c>
      <c r="J22" s="6">
        <v>12970</v>
      </c>
      <c r="K22" s="6">
        <v>9084</v>
      </c>
      <c r="L22" s="6">
        <v>7913</v>
      </c>
      <c r="M22" s="6">
        <v>4973</v>
      </c>
      <c r="N22" s="6">
        <v>1050</v>
      </c>
      <c r="O22" s="6">
        <v>1050</v>
      </c>
      <c r="P22" s="6">
        <v>2791</v>
      </c>
      <c r="Q22" s="6">
        <v>2280</v>
      </c>
      <c r="R22" s="6"/>
      <c r="S22" s="6"/>
      <c r="T22" s="6">
        <v>30</v>
      </c>
      <c r="U22" s="6"/>
      <c r="V22" s="6">
        <v>2535</v>
      </c>
      <c r="W22" s="6">
        <v>2201</v>
      </c>
      <c r="X22" s="6">
        <v>80</v>
      </c>
      <c r="Y22" s="6"/>
      <c r="Z22" s="6"/>
      <c r="AA22" s="6"/>
      <c r="AB22" s="6">
        <v>80</v>
      </c>
      <c r="AC22" s="6"/>
      <c r="AD22" s="6">
        <f t="shared" si="8"/>
        <v>8743</v>
      </c>
      <c r="AE22" s="6">
        <f t="shared" si="9"/>
        <v>2784</v>
      </c>
      <c r="AF22" s="6">
        <v>4620</v>
      </c>
      <c r="AG22" s="6">
        <v>1560</v>
      </c>
      <c r="AH22" s="6"/>
      <c r="AI22" s="6"/>
      <c r="AJ22" s="6">
        <v>200</v>
      </c>
      <c r="AK22" s="6"/>
      <c r="AL22" s="6">
        <v>3923</v>
      </c>
      <c r="AM22" s="6">
        <v>1224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/>
      <c r="AZ22" s="6">
        <f t="shared" si="3"/>
        <v>4141</v>
      </c>
      <c r="BA22" s="6">
        <f t="shared" si="4"/>
        <v>2160</v>
      </c>
      <c r="BB22" s="6">
        <v>738</v>
      </c>
      <c r="BC22" s="6"/>
      <c r="BD22" s="6"/>
      <c r="BE22" s="6"/>
      <c r="BF22" s="6">
        <v>2817</v>
      </c>
      <c r="BG22" s="6">
        <v>1730</v>
      </c>
      <c r="BH22" s="6">
        <v>576</v>
      </c>
      <c r="BI22" s="6">
        <v>430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 t="shared" si="1"/>
        <v>12298</v>
      </c>
      <c r="D23" s="7">
        <f t="shared" si="5"/>
        <v>79.89864864864865</v>
      </c>
      <c r="E23" s="6">
        <v>723</v>
      </c>
      <c r="F23" s="6">
        <f t="shared" si="2"/>
        <v>10002</v>
      </c>
      <c r="G23" s="6">
        <f t="shared" si="6"/>
        <v>7977</v>
      </c>
      <c r="H23" s="7">
        <f t="shared" si="7"/>
        <v>79.75404919016196</v>
      </c>
      <c r="I23" s="6">
        <v>398</v>
      </c>
      <c r="J23" s="6">
        <v>5062</v>
      </c>
      <c r="K23" s="6">
        <v>4039</v>
      </c>
      <c r="L23" s="6">
        <v>2353</v>
      </c>
      <c r="M23" s="6">
        <v>1294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/>
      <c r="V23" s="6">
        <v>834</v>
      </c>
      <c r="W23" s="6">
        <v>939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3443</v>
      </c>
      <c r="AF23" s="6">
        <v>4512</v>
      </c>
      <c r="AG23" s="6">
        <v>3443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3</v>
      </c>
      <c r="AX23" s="6"/>
      <c r="AY23" s="6"/>
      <c r="AZ23" s="6">
        <f t="shared" si="3"/>
        <v>875</v>
      </c>
      <c r="BA23" s="6">
        <f t="shared" si="4"/>
        <v>875</v>
      </c>
      <c r="BB23" s="6"/>
      <c r="BC23" s="6"/>
      <c r="BD23" s="6"/>
      <c r="BE23" s="6"/>
      <c r="BF23" s="6">
        <v>795</v>
      </c>
      <c r="BG23" s="6">
        <v>795</v>
      </c>
      <c r="BH23" s="6">
        <v>80</v>
      </c>
      <c r="BI23" s="6">
        <v>80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29545</v>
      </c>
      <c r="D24" s="7">
        <f t="shared" si="5"/>
        <v>75.64972474715145</v>
      </c>
      <c r="E24" s="6">
        <v>1081</v>
      </c>
      <c r="F24" s="6">
        <f t="shared" si="2"/>
        <v>23008</v>
      </c>
      <c r="G24" s="6">
        <f t="shared" si="6"/>
        <v>19486</v>
      </c>
      <c r="H24" s="7">
        <f t="shared" si="7"/>
        <v>84.69228094575799</v>
      </c>
      <c r="I24" s="6">
        <v>555</v>
      </c>
      <c r="J24" s="6">
        <v>10603</v>
      </c>
      <c r="K24" s="6">
        <v>9031</v>
      </c>
      <c r="L24" s="6">
        <v>7429</v>
      </c>
      <c r="M24" s="6">
        <v>6107</v>
      </c>
      <c r="N24" s="6">
        <v>1509</v>
      </c>
      <c r="O24" s="6">
        <v>1031</v>
      </c>
      <c r="P24" s="6">
        <v>205</v>
      </c>
      <c r="Q24" s="6">
        <v>70</v>
      </c>
      <c r="R24" s="6"/>
      <c r="S24" s="6"/>
      <c r="T24" s="6">
        <v>210</v>
      </c>
      <c r="U24" s="6">
        <v>1</v>
      </c>
      <c r="V24" s="6">
        <v>2825</v>
      </c>
      <c r="W24" s="6">
        <v>2969</v>
      </c>
      <c r="X24" s="6">
        <v>227</v>
      </c>
      <c r="Y24" s="6">
        <v>277</v>
      </c>
      <c r="Z24" s="6"/>
      <c r="AA24" s="6"/>
      <c r="AB24" s="6"/>
      <c r="AC24" s="6"/>
      <c r="AD24" s="6">
        <f t="shared" si="8"/>
        <v>12418</v>
      </c>
      <c r="AE24" s="6">
        <f t="shared" si="9"/>
        <v>8428</v>
      </c>
      <c r="AF24" s="6">
        <v>8851</v>
      </c>
      <c r="AG24" s="6">
        <v>4981</v>
      </c>
      <c r="AH24" s="6">
        <v>1647</v>
      </c>
      <c r="AI24" s="6">
        <v>1527</v>
      </c>
      <c r="AJ24" s="6">
        <v>1920</v>
      </c>
      <c r="AK24" s="6">
        <v>1920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1581</v>
      </c>
      <c r="BB24" s="6">
        <v>1513</v>
      </c>
      <c r="BC24" s="6"/>
      <c r="BD24" s="6"/>
      <c r="BE24" s="6"/>
      <c r="BF24" s="6">
        <v>1779</v>
      </c>
      <c r="BG24" s="6">
        <v>1265</v>
      </c>
      <c r="BH24" s="6">
        <v>287</v>
      </c>
      <c r="BI24" s="6">
        <v>316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49633</v>
      </c>
      <c r="D25" s="7">
        <f t="shared" si="5"/>
        <v>78.49845005377365</v>
      </c>
      <c r="E25" s="6">
        <v>1684</v>
      </c>
      <c r="F25" s="6">
        <f t="shared" si="2"/>
        <v>39253</v>
      </c>
      <c r="G25" s="6">
        <f t="shared" si="6"/>
        <v>35942</v>
      </c>
      <c r="H25" s="7">
        <f t="shared" si="7"/>
        <v>91.56497592540698</v>
      </c>
      <c r="I25" s="6">
        <v>569</v>
      </c>
      <c r="J25" s="6">
        <v>24359</v>
      </c>
      <c r="K25" s="6">
        <v>22947</v>
      </c>
      <c r="L25" s="6">
        <v>11477</v>
      </c>
      <c r="M25" s="6">
        <v>11305</v>
      </c>
      <c r="N25" s="6">
        <v>964</v>
      </c>
      <c r="O25" s="6">
        <v>916</v>
      </c>
      <c r="P25" s="6">
        <v>50</v>
      </c>
      <c r="Q25" s="6"/>
      <c r="R25" s="6"/>
      <c r="S25" s="6"/>
      <c r="T25" s="6">
        <v>627</v>
      </c>
      <c r="U25" s="6"/>
      <c r="V25" s="6">
        <v>455</v>
      </c>
      <c r="W25" s="6">
        <v>50</v>
      </c>
      <c r="X25" s="6">
        <v>50</v>
      </c>
      <c r="Y25" s="6"/>
      <c r="Z25" s="6">
        <v>1271</v>
      </c>
      <c r="AA25" s="6">
        <v>724</v>
      </c>
      <c r="AB25" s="6">
        <v>0</v>
      </c>
      <c r="AC25" s="6"/>
      <c r="AD25" s="6">
        <f t="shared" si="8"/>
        <v>21233</v>
      </c>
      <c r="AE25" s="6">
        <f t="shared" si="9"/>
        <v>11882</v>
      </c>
      <c r="AF25" s="6">
        <v>10160</v>
      </c>
      <c r="AG25" s="6">
        <v>4160</v>
      </c>
      <c r="AH25" s="6">
        <v>10473</v>
      </c>
      <c r="AI25" s="6">
        <v>7520</v>
      </c>
      <c r="AJ25" s="6"/>
      <c r="AK25" s="6"/>
      <c r="AL25" s="6"/>
      <c r="AM25" s="6"/>
      <c r="AN25" s="6"/>
      <c r="AO25" s="6"/>
      <c r="AP25" s="6">
        <v>500</v>
      </c>
      <c r="AQ25" s="6">
        <v>100</v>
      </c>
      <c r="AR25" s="6">
        <v>100</v>
      </c>
      <c r="AS25" s="6">
        <v>102</v>
      </c>
      <c r="AT25" s="6"/>
      <c r="AU25" s="6"/>
      <c r="AV25" s="6">
        <v>850</v>
      </c>
      <c r="AW25" s="6">
        <v>724</v>
      </c>
      <c r="AX25" s="6">
        <v>145</v>
      </c>
      <c r="AY25" s="6">
        <v>110</v>
      </c>
      <c r="AZ25" s="6">
        <f t="shared" si="3"/>
        <v>1747</v>
      </c>
      <c r="BA25" s="6">
        <f t="shared" si="4"/>
        <v>975</v>
      </c>
      <c r="BB25" s="6"/>
      <c r="BC25" s="6"/>
      <c r="BD25" s="6"/>
      <c r="BE25" s="6"/>
      <c r="BF25" s="6">
        <v>1647</v>
      </c>
      <c r="BG25" s="6">
        <v>975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39573.5</v>
      </c>
      <c r="D26" s="7">
        <f t="shared" si="5"/>
        <v>63.71518274029947</v>
      </c>
      <c r="E26" s="6">
        <v>2280</v>
      </c>
      <c r="F26" s="6">
        <f t="shared" si="2"/>
        <v>26489</v>
      </c>
      <c r="G26" s="6">
        <f t="shared" si="6"/>
        <v>21491</v>
      </c>
      <c r="H26" s="7">
        <f t="shared" si="7"/>
        <v>81.13179055456982</v>
      </c>
      <c r="I26" s="6">
        <v>794</v>
      </c>
      <c r="J26" s="6">
        <v>2557</v>
      </c>
      <c r="K26" s="6">
        <v>2075</v>
      </c>
      <c r="L26" s="6">
        <v>14779</v>
      </c>
      <c r="M26" s="6">
        <v>14892</v>
      </c>
      <c r="N26" s="6">
        <v>1950</v>
      </c>
      <c r="O26" s="6">
        <v>1720</v>
      </c>
      <c r="P26" s="6">
        <v>4375</v>
      </c>
      <c r="Q26" s="6">
        <v>2040</v>
      </c>
      <c r="R26" s="6">
        <v>2</v>
      </c>
      <c r="S26" s="6"/>
      <c r="T26" s="6">
        <v>2522</v>
      </c>
      <c r="U26" s="6">
        <v>230</v>
      </c>
      <c r="V26" s="6">
        <v>4</v>
      </c>
      <c r="W26" s="6">
        <v>204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15350.5</v>
      </c>
      <c r="AF26" s="6">
        <v>22786</v>
      </c>
      <c r="AG26" s="6">
        <v>13096</v>
      </c>
      <c r="AH26" s="6">
        <v>1452</v>
      </c>
      <c r="AI26" s="6">
        <v>1344.5</v>
      </c>
      <c r="AJ26" s="6">
        <v>2715</v>
      </c>
      <c r="AK26" s="6">
        <v>890</v>
      </c>
      <c r="AL26" s="6">
        <v>2387</v>
      </c>
      <c r="AM26" s="6">
        <v>20</v>
      </c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/>
      <c r="AX26" s="6">
        <v>5</v>
      </c>
      <c r="AY26" s="6"/>
      <c r="AZ26" s="6">
        <f t="shared" si="3"/>
        <v>6224</v>
      </c>
      <c r="BA26" s="6">
        <f t="shared" si="4"/>
        <v>2732</v>
      </c>
      <c r="BB26" s="6">
        <v>3126</v>
      </c>
      <c r="BC26" s="6">
        <v>262</v>
      </c>
      <c r="BD26" s="6">
        <v>403</v>
      </c>
      <c r="BE26" s="6"/>
      <c r="BF26" s="6">
        <v>2395</v>
      </c>
      <c r="BG26" s="6">
        <v>2410</v>
      </c>
      <c r="BH26" s="6">
        <v>300</v>
      </c>
      <c r="BI26" s="6">
        <v>60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476272.5</v>
      </c>
      <c r="D27" s="12">
        <f t="shared" si="5"/>
        <v>75.19882340124197</v>
      </c>
      <c r="E27" s="3">
        <f>SUM(E6:E26)</f>
        <v>29240</v>
      </c>
      <c r="F27" s="11">
        <f t="shared" si="2"/>
        <v>307919</v>
      </c>
      <c r="G27" s="11">
        <f>SUM(G6:G26)</f>
        <v>264354</v>
      </c>
      <c r="H27" s="12">
        <f t="shared" si="7"/>
        <v>85.85179868731711</v>
      </c>
      <c r="I27" s="11">
        <f>SUM(I6:I26)</f>
        <v>9816</v>
      </c>
      <c r="J27" s="11">
        <f>SUM(J6:J26)</f>
        <v>120732</v>
      </c>
      <c r="K27" s="11">
        <f>SUM(K11:K26)</f>
        <v>92523</v>
      </c>
      <c r="L27" s="11">
        <f>SUM(L6:L26)</f>
        <v>109091</v>
      </c>
      <c r="M27" s="11">
        <f>SUM(M6:M26)</f>
        <v>103172</v>
      </c>
      <c r="N27" s="11">
        <f>SUM(N6:N26)</f>
        <v>36820</v>
      </c>
      <c r="O27" s="11">
        <f>SUM(O6:O26)</f>
        <v>35545</v>
      </c>
      <c r="P27" s="11">
        <f>SUM(P6:P26)</f>
        <v>12075</v>
      </c>
      <c r="Q27" s="11">
        <f aca="true" t="shared" si="10" ref="Q27:Y27">SUM(Q6:Q26)</f>
        <v>6149</v>
      </c>
      <c r="R27" s="11">
        <f t="shared" si="10"/>
        <v>1540</v>
      </c>
      <c r="S27" s="11">
        <f t="shared" si="10"/>
        <v>0</v>
      </c>
      <c r="T27" s="11">
        <f t="shared" si="10"/>
        <v>9655</v>
      </c>
      <c r="U27" s="11">
        <f t="shared" si="10"/>
        <v>1745</v>
      </c>
      <c r="V27" s="11">
        <f t="shared" si="10"/>
        <v>14357</v>
      </c>
      <c r="W27" s="11">
        <f t="shared" si="10"/>
        <v>13540</v>
      </c>
      <c r="X27" s="11">
        <f t="shared" si="10"/>
        <v>1567</v>
      </c>
      <c r="Y27" s="11">
        <f t="shared" si="10"/>
        <v>1162</v>
      </c>
      <c r="Z27" s="11">
        <f>SUM(Z6:Z26)</f>
        <v>1902</v>
      </c>
      <c r="AA27" s="11">
        <f>SUM(AA6:AA26)</f>
        <v>966</v>
      </c>
      <c r="AB27" s="11">
        <f>SUM(AB6:AB26)</f>
        <v>180</v>
      </c>
      <c r="AC27" s="11">
        <f>SUM(AC6:AC26)</f>
        <v>0</v>
      </c>
      <c r="AD27" s="11">
        <f t="shared" si="8"/>
        <v>251766</v>
      </c>
      <c r="AE27" s="11">
        <f>SUM(AE6:AE26)</f>
        <v>157367.5</v>
      </c>
      <c r="AF27" s="11">
        <f>SUM(AF6:AF26)</f>
        <v>215349</v>
      </c>
      <c r="AG27" s="11">
        <f>SUM(AG6:AG26)</f>
        <v>137294</v>
      </c>
      <c r="AH27" s="11">
        <f aca="true" t="shared" si="11" ref="AH27:AY27">SUM(AH6:AH26)</f>
        <v>13572</v>
      </c>
      <c r="AI27" s="11">
        <f t="shared" si="11"/>
        <v>10391.5</v>
      </c>
      <c r="AJ27" s="11">
        <f t="shared" si="11"/>
        <v>5028</v>
      </c>
      <c r="AK27" s="11">
        <f t="shared" si="11"/>
        <v>2810</v>
      </c>
      <c r="AL27" s="11">
        <f t="shared" si="11"/>
        <v>10976</v>
      </c>
      <c r="AM27" s="11">
        <f t="shared" si="11"/>
        <v>1244</v>
      </c>
      <c r="AN27" s="11">
        <f t="shared" si="11"/>
        <v>820</v>
      </c>
      <c r="AO27" s="11">
        <f t="shared" si="11"/>
        <v>0</v>
      </c>
      <c r="AP27" s="11">
        <f t="shared" si="11"/>
        <v>3075</v>
      </c>
      <c r="AQ27" s="11">
        <f t="shared" si="11"/>
        <v>2087</v>
      </c>
      <c r="AR27" s="11">
        <f t="shared" si="11"/>
        <v>2642</v>
      </c>
      <c r="AS27" s="11">
        <f t="shared" si="11"/>
        <v>3514</v>
      </c>
      <c r="AT27" s="11">
        <f t="shared" si="11"/>
        <v>304</v>
      </c>
      <c r="AU27" s="11">
        <f t="shared" si="11"/>
        <v>27</v>
      </c>
      <c r="AV27" s="11">
        <f t="shared" si="11"/>
        <v>1593</v>
      </c>
      <c r="AW27" s="11">
        <f t="shared" si="11"/>
        <v>1080</v>
      </c>
      <c r="AX27" s="11">
        <f t="shared" si="11"/>
        <v>1250</v>
      </c>
      <c r="AY27" s="11">
        <f t="shared" si="11"/>
        <v>370</v>
      </c>
      <c r="AZ27" s="11">
        <f t="shared" si="3"/>
        <v>70349</v>
      </c>
      <c r="BA27" s="11">
        <f>SUM(BA6:BA26)</f>
        <v>53101</v>
      </c>
      <c r="BB27" s="11">
        <f>SUM(BB6:BB26)</f>
        <v>13699</v>
      </c>
      <c r="BC27" s="11">
        <f>SUM(BC6:BC26)</f>
        <v>1634</v>
      </c>
      <c r="BD27" s="11">
        <f>SUM(BD6:BD26)</f>
        <v>1093</v>
      </c>
      <c r="BE27" s="11">
        <f>SUM(BE7:BE26)</f>
        <v>452</v>
      </c>
      <c r="BF27" s="11">
        <f>SUM(BF6:BF26)</f>
        <v>48106</v>
      </c>
      <c r="BG27" s="11">
        <f>SUM(BG6:BG26)</f>
        <v>43732</v>
      </c>
      <c r="BH27" s="11">
        <v>6653</v>
      </c>
      <c r="BI27" s="11">
        <f>SUM(BI7:BI26)</f>
        <v>7283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615064.5</v>
      </c>
      <c r="C28" s="11">
        <v>556094.5</v>
      </c>
      <c r="D28" s="12">
        <v>90.4123876438975</v>
      </c>
      <c r="E28" s="3">
        <v>10003</v>
      </c>
      <c r="F28" s="11">
        <v>299070</v>
      </c>
      <c r="G28" s="11">
        <v>270873</v>
      </c>
      <c r="H28" s="12">
        <v>90.57177249473366</v>
      </c>
      <c r="I28" s="11">
        <v>2924</v>
      </c>
      <c r="J28" s="11">
        <v>138301</v>
      </c>
      <c r="K28" s="11">
        <v>119744</v>
      </c>
      <c r="L28" s="11">
        <v>97140</v>
      </c>
      <c r="M28" s="11">
        <v>95413</v>
      </c>
      <c r="N28" s="11">
        <v>33145</v>
      </c>
      <c r="O28" s="11">
        <v>33312</v>
      </c>
      <c r="P28" s="11">
        <v>11332</v>
      </c>
      <c r="Q28" s="11">
        <v>8720</v>
      </c>
      <c r="R28" s="11">
        <v>2312</v>
      </c>
      <c r="S28" s="11">
        <v>932</v>
      </c>
      <c r="T28" s="11">
        <v>5067</v>
      </c>
      <c r="U28" s="11">
        <v>2573</v>
      </c>
      <c r="V28" s="11">
        <v>9554</v>
      </c>
      <c r="W28" s="11">
        <v>8670</v>
      </c>
      <c r="X28" s="11">
        <v>887</v>
      </c>
      <c r="Y28" s="11">
        <v>989</v>
      </c>
      <c r="Z28" s="11">
        <v>1332</v>
      </c>
      <c r="AA28" s="11">
        <v>520</v>
      </c>
      <c r="AB28" s="11"/>
      <c r="AC28" s="11">
        <v>0</v>
      </c>
      <c r="AD28" s="11">
        <v>243221</v>
      </c>
      <c r="AE28" s="11">
        <v>223721</v>
      </c>
      <c r="AF28" s="11">
        <v>209215</v>
      </c>
      <c r="AG28" s="11">
        <v>194099</v>
      </c>
      <c r="AH28" s="11">
        <v>12616</v>
      </c>
      <c r="AI28" s="11">
        <v>10103</v>
      </c>
      <c r="AJ28" s="11">
        <v>4599</v>
      </c>
      <c r="AK28" s="11">
        <v>4159</v>
      </c>
      <c r="AL28" s="11">
        <v>11938</v>
      </c>
      <c r="AM28" s="11">
        <v>9258</v>
      </c>
      <c r="AN28" s="11">
        <v>920</v>
      </c>
      <c r="AO28" s="11">
        <v>800</v>
      </c>
      <c r="AP28" s="11">
        <v>2673</v>
      </c>
      <c r="AQ28" s="11">
        <v>3817</v>
      </c>
      <c r="AR28" s="11">
        <v>845</v>
      </c>
      <c r="AS28" s="11">
        <v>1230</v>
      </c>
      <c r="AT28" s="11">
        <v>415</v>
      </c>
      <c r="AU28" s="11">
        <v>255</v>
      </c>
      <c r="AV28" s="11">
        <v>1798</v>
      </c>
      <c r="AW28" s="11">
        <v>1159</v>
      </c>
      <c r="AX28" s="11">
        <v>1263</v>
      </c>
      <c r="AY28" s="11">
        <v>455</v>
      </c>
      <c r="AZ28" s="11">
        <v>69712.5</v>
      </c>
      <c r="BA28" s="11">
        <v>59886.5</v>
      </c>
      <c r="BB28" s="11">
        <v>13387</v>
      </c>
      <c r="BC28" s="11">
        <v>5016</v>
      </c>
      <c r="BD28" s="11">
        <v>1086</v>
      </c>
      <c r="BE28" s="11">
        <v>663</v>
      </c>
      <c r="BF28" s="11">
        <v>53850</v>
      </c>
      <c r="BG28" s="11">
        <v>45131</v>
      </c>
      <c r="BH28" s="11">
        <v>6856</v>
      </c>
      <c r="BI28" s="11">
        <v>9003</v>
      </c>
      <c r="BJ28" s="3"/>
      <c r="BK28" s="3"/>
      <c r="BL28" s="29"/>
      <c r="BM28" s="29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0"/>
      <c r="B1" s="66" t="s">
        <v>61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9">
        <v>42872</v>
      </c>
      <c r="P1" s="69"/>
    </row>
    <row r="2" spans="1:16" ht="15.75">
      <c r="A2" s="31" t="s">
        <v>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2"/>
      <c r="P2" s="32"/>
    </row>
    <row r="3" spans="1:16" ht="14.25">
      <c r="A3" s="70" t="s">
        <v>63</v>
      </c>
      <c r="B3" s="71" t="s">
        <v>64</v>
      </c>
      <c r="C3" s="71"/>
      <c r="D3" s="71"/>
      <c r="E3" s="72" t="s">
        <v>65</v>
      </c>
      <c r="F3" s="72"/>
      <c r="G3" s="72"/>
      <c r="H3" s="72"/>
      <c r="I3" s="72"/>
      <c r="J3" s="72"/>
      <c r="K3" s="73" t="s">
        <v>66</v>
      </c>
      <c r="L3" s="73"/>
      <c r="M3" s="71" t="s">
        <v>67</v>
      </c>
      <c r="N3" s="71"/>
      <c r="O3" s="71"/>
      <c r="P3" s="71"/>
    </row>
    <row r="4" spans="1:16" ht="15">
      <c r="A4" s="70"/>
      <c r="B4" s="74" t="s">
        <v>68</v>
      </c>
      <c r="C4" s="63" t="s">
        <v>69</v>
      </c>
      <c r="D4" s="63"/>
      <c r="E4" s="72"/>
      <c r="F4" s="72"/>
      <c r="G4" s="72"/>
      <c r="H4" s="72"/>
      <c r="I4" s="72"/>
      <c r="J4" s="72"/>
      <c r="K4" s="63" t="s">
        <v>70</v>
      </c>
      <c r="L4" s="63"/>
      <c r="M4" s="62" t="s">
        <v>71</v>
      </c>
      <c r="N4" s="62"/>
      <c r="O4" s="62" t="s">
        <v>0</v>
      </c>
      <c r="P4" s="62"/>
    </row>
    <row r="5" spans="1:16" ht="15">
      <c r="A5" s="70"/>
      <c r="B5" s="74"/>
      <c r="C5" s="63" t="s">
        <v>72</v>
      </c>
      <c r="D5" s="63"/>
      <c r="E5" s="63" t="s">
        <v>73</v>
      </c>
      <c r="F5" s="63"/>
      <c r="G5" s="64" t="s">
        <v>74</v>
      </c>
      <c r="H5" s="64"/>
      <c r="I5" s="64" t="s">
        <v>75</v>
      </c>
      <c r="J5" s="64"/>
      <c r="K5" s="65" t="s">
        <v>76</v>
      </c>
      <c r="L5" s="65"/>
      <c r="M5" s="65" t="s">
        <v>74</v>
      </c>
      <c r="N5" s="65"/>
      <c r="O5" s="65" t="s">
        <v>74</v>
      </c>
      <c r="P5" s="65"/>
    </row>
    <row r="6" spans="1:16" ht="15">
      <c r="A6" s="70"/>
      <c r="B6" s="74"/>
      <c r="C6" s="34" t="s">
        <v>82</v>
      </c>
      <c r="D6" s="34" t="s">
        <v>83</v>
      </c>
      <c r="E6" s="33" t="s">
        <v>77</v>
      </c>
      <c r="F6" s="33" t="s">
        <v>78</v>
      </c>
      <c r="G6" s="33" t="s">
        <v>77</v>
      </c>
      <c r="H6" s="33" t="s">
        <v>78</v>
      </c>
      <c r="I6" s="33" t="s">
        <v>77</v>
      </c>
      <c r="J6" s="33" t="s">
        <v>78</v>
      </c>
      <c r="K6" s="33" t="s">
        <v>77</v>
      </c>
      <c r="L6" s="33" t="s">
        <v>78</v>
      </c>
      <c r="M6" s="33" t="s">
        <v>77</v>
      </c>
      <c r="N6" s="33" t="s">
        <v>78</v>
      </c>
      <c r="O6" s="33" t="s">
        <v>77</v>
      </c>
      <c r="P6" s="33" t="s">
        <v>78</v>
      </c>
    </row>
    <row r="7" spans="1:16" ht="16.5" customHeight="1">
      <c r="A7" s="35" t="s">
        <v>1</v>
      </c>
      <c r="B7" s="36">
        <v>56</v>
      </c>
      <c r="C7" s="36">
        <v>56</v>
      </c>
      <c r="D7" s="36">
        <v>56</v>
      </c>
      <c r="E7" s="37">
        <f>28.04+0.4+0.4+0.4+0.4+0.4+0.4+0.4+0.4+0.4+0.4+0.4+0.4</f>
        <v>32.83999999999998</v>
      </c>
      <c r="F7" s="37">
        <v>28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73</v>
      </c>
      <c r="N7" s="40">
        <v>6.5</v>
      </c>
      <c r="O7" s="41">
        <v>0.5</v>
      </c>
      <c r="P7" s="41">
        <v>0.5</v>
      </c>
    </row>
    <row r="8" spans="1:16" ht="15">
      <c r="A8" s="35" t="s">
        <v>2</v>
      </c>
      <c r="B8" s="36">
        <v>1181</v>
      </c>
      <c r="C8" s="36">
        <v>1281</v>
      </c>
      <c r="D8" s="36">
        <v>1281</v>
      </c>
      <c r="E8" s="3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+14.1+14.1+14.1+14.1+14.1</f>
        <v>1100.2999999999993</v>
      </c>
      <c r="F8" s="37">
        <v>348.3</v>
      </c>
      <c r="G8" s="37">
        <v>14.1</v>
      </c>
      <c r="H8" s="37">
        <v>10.3</v>
      </c>
      <c r="I8" s="37">
        <v>12.6</v>
      </c>
      <c r="J8" s="37">
        <v>7.8</v>
      </c>
      <c r="K8" s="38">
        <f t="shared" si="0"/>
        <v>11.007025761124122</v>
      </c>
      <c r="L8" s="39">
        <v>9.198813056379823</v>
      </c>
      <c r="M8" s="40">
        <v>353</v>
      </c>
      <c r="N8" s="40">
        <v>257</v>
      </c>
      <c r="O8" s="41">
        <v>3</v>
      </c>
      <c r="P8" s="41">
        <v>3</v>
      </c>
    </row>
    <row r="9" spans="1:16" ht="15">
      <c r="A9" s="35" t="s">
        <v>3</v>
      </c>
      <c r="B9" s="36">
        <v>1130</v>
      </c>
      <c r="C9" s="36">
        <v>1130</v>
      </c>
      <c r="D9" s="36">
        <v>1130</v>
      </c>
      <c r="E9" s="3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+14.1+14.1+14.1+14.1+14.2+14.2</f>
        <v>1096.6</v>
      </c>
      <c r="F9" s="37">
        <v>770</v>
      </c>
      <c r="G9" s="37">
        <v>14.2</v>
      </c>
      <c r="H9" s="37">
        <v>11.3</v>
      </c>
      <c r="I9" s="37">
        <v>14.2</v>
      </c>
      <c r="J9" s="37">
        <v>12.1</v>
      </c>
      <c r="K9" s="38">
        <f t="shared" si="0"/>
        <v>12.566371681415928</v>
      </c>
      <c r="L9" s="39">
        <v>9.747606614447344</v>
      </c>
      <c r="M9" s="40">
        <v>564</v>
      </c>
      <c r="N9" s="40">
        <v>440</v>
      </c>
      <c r="O9" s="41">
        <v>4</v>
      </c>
      <c r="P9" s="41">
        <v>4</v>
      </c>
    </row>
    <row r="10" spans="1:16" ht="15">
      <c r="A10" s="35" t="s">
        <v>4</v>
      </c>
      <c r="B10" s="36">
        <v>353</v>
      </c>
      <c r="C10" s="36">
        <v>376</v>
      </c>
      <c r="D10" s="36">
        <v>376</v>
      </c>
      <c r="E10" s="37">
        <f>23.4+2.6+2.6+2.6+2.6+2.6+2.7+2.7+2.7+2.8+2.8+2.8+2.8+2.8+2.8+2.8+2.9+2.9+2.9+2.9+2.9+2.9+2.9+2.9+2.9+2.9+2.9+2.9+2.9+2.9+3+3+3.1+3.1+3.1+3.1+3.1+3.1+3.1+3.1+3.1+3.1+3.1+3.1+3.1+3.1+3.1+3.1+3.1+3+3+3+3+3+3+3.2+3.2+3.3+3.3+3.3+3.4+3.4+3.4+3.4+3.4+3.7+3.7+3.7+3.7+3.7+3.7+3.7+3.7+3.7</f>
        <v>247.99999999999991</v>
      </c>
      <c r="F10" s="37">
        <v>130.4</v>
      </c>
      <c r="G10" s="37">
        <v>3.7</v>
      </c>
      <c r="H10" s="37">
        <v>2.6</v>
      </c>
      <c r="I10" s="37">
        <v>3.6</v>
      </c>
      <c r="J10" s="37">
        <v>2.5</v>
      </c>
      <c r="K10" s="38">
        <f t="shared" si="0"/>
        <v>9.840425531914894</v>
      </c>
      <c r="L10" s="39">
        <v>7.920792079207921</v>
      </c>
      <c r="M10" s="40">
        <v>299</v>
      </c>
      <c r="N10" s="40">
        <v>337</v>
      </c>
      <c r="O10" s="41">
        <v>3</v>
      </c>
      <c r="P10" s="41">
        <v>4</v>
      </c>
    </row>
    <row r="11" spans="1:16" ht="15">
      <c r="A11" s="35" t="s">
        <v>5</v>
      </c>
      <c r="B11" s="36">
        <v>690</v>
      </c>
      <c r="C11" s="36">
        <v>690</v>
      </c>
      <c r="D11" s="36">
        <v>690</v>
      </c>
      <c r="E11" s="37">
        <f>517.3+7.2+7.2+7.2+7.2+7.2+7.2+7.2+7.2+7.2+7.2+7.2</f>
        <v>596.5000000000005</v>
      </c>
      <c r="F11" s="37">
        <v>467.6</v>
      </c>
      <c r="G11" s="37">
        <v>7.2</v>
      </c>
      <c r="H11" s="37">
        <v>7</v>
      </c>
      <c r="I11" s="37">
        <v>6.3</v>
      </c>
      <c r="J11" s="37">
        <v>6.2</v>
      </c>
      <c r="K11" s="38">
        <f t="shared" si="0"/>
        <v>10.434782608695652</v>
      </c>
      <c r="L11" s="39">
        <v>9.710144927536232</v>
      </c>
      <c r="M11" s="40">
        <v>663</v>
      </c>
      <c r="N11" s="40">
        <v>542</v>
      </c>
      <c r="O11" s="41">
        <v>7</v>
      </c>
      <c r="P11" s="41">
        <v>7</v>
      </c>
    </row>
    <row r="12" spans="1:16" ht="15">
      <c r="A12" s="35" t="s">
        <v>79</v>
      </c>
      <c r="B12" s="36">
        <v>467</v>
      </c>
      <c r="C12" s="36">
        <v>473</v>
      </c>
      <c r="D12" s="36">
        <v>473</v>
      </c>
      <c r="E12" s="37">
        <f>75+5+5+5+5+5+5+5+5+5+5+5+5+5+5+5+5+5+5+7.25+5+5+5+5+5+5+5+5+5+5+5+5+5+5+5+5+5+5+5+5+5+5+5+5+5+5+5+5+5+5+5+5+5+5+5+5+7.2+7.2+7.2+7.2+7.2+7.1+7.1+7.1+7.1+7.1+7.1+7.1+7.2+7.2</f>
        <v>452.3500000000001</v>
      </c>
      <c r="F12" s="37">
        <v>308.1</v>
      </c>
      <c r="G12" s="37">
        <v>7.2</v>
      </c>
      <c r="H12" s="37">
        <v>6.9</v>
      </c>
      <c r="I12" s="37">
        <v>6.9</v>
      </c>
      <c r="J12" s="37">
        <v>6.3</v>
      </c>
      <c r="K12" s="38">
        <f t="shared" si="0"/>
        <v>15.221987315010571</v>
      </c>
      <c r="L12" s="39">
        <v>13.495575221238937</v>
      </c>
      <c r="M12" s="40">
        <v>1134.1</v>
      </c>
      <c r="N12" s="40">
        <v>670.2</v>
      </c>
      <c r="O12" s="41">
        <v>10.2</v>
      </c>
      <c r="P12" s="41">
        <v>8</v>
      </c>
    </row>
    <row r="13" spans="1:16" ht="15">
      <c r="A13" s="35" t="s">
        <v>6</v>
      </c>
      <c r="B13" s="36">
        <v>1317</v>
      </c>
      <c r="C13" s="36">
        <v>1317</v>
      </c>
      <c r="D13" s="36">
        <v>1317</v>
      </c>
      <c r="E13" s="37">
        <f>463+10.8+10.8+10.8+10.8+10.8+10.8+10.8+10.8+10.8+10.8+10.8+10.8+10.8+10.8+10.8+10.8+10.8+10.8+10.8+10.8+10.8+10.8+10.8+10.8+10.8+10.8+10.8+10.8+10.8+10.8+10.8+10.8+10.8+10.8+10.8+10.8+10.8+10.8+10.8+10.8+10.8+10.8+10.8</f>
        <v>927.3999999999983</v>
      </c>
      <c r="F13" s="37">
        <v>877</v>
      </c>
      <c r="G13" s="37">
        <v>10.8</v>
      </c>
      <c r="H13" s="37">
        <v>14.9</v>
      </c>
      <c r="I13" s="37">
        <v>9.2</v>
      </c>
      <c r="J13" s="37">
        <v>13</v>
      </c>
      <c r="K13" s="38">
        <f t="shared" si="0"/>
        <v>8.200455580865604</v>
      </c>
      <c r="L13" s="39">
        <v>8.931804465902234</v>
      </c>
      <c r="M13" s="40">
        <v>357</v>
      </c>
      <c r="N13" s="40">
        <v>302</v>
      </c>
      <c r="O13" s="41">
        <v>3</v>
      </c>
      <c r="P13" s="41">
        <v>4</v>
      </c>
    </row>
    <row r="14" spans="1:16" ht="15">
      <c r="A14" s="35" t="s">
        <v>7</v>
      </c>
      <c r="B14" s="36">
        <v>2742</v>
      </c>
      <c r="C14" s="36">
        <v>2742</v>
      </c>
      <c r="D14" s="36">
        <v>2742</v>
      </c>
      <c r="E14" s="37">
        <v>2263</v>
      </c>
      <c r="F14" s="37">
        <v>2000.7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13.092633114514953</v>
      </c>
      <c r="M14" s="40">
        <v>1998</v>
      </c>
      <c r="N14" s="40">
        <v>1445</v>
      </c>
      <c r="O14" s="41">
        <v>27</v>
      </c>
      <c r="P14" s="41">
        <v>27</v>
      </c>
    </row>
    <row r="15" spans="1:16" ht="15">
      <c r="A15" s="35" t="s">
        <v>8</v>
      </c>
      <c r="B15" s="36">
        <v>709</v>
      </c>
      <c r="C15" s="36">
        <v>709</v>
      </c>
      <c r="D15" s="36">
        <v>709</v>
      </c>
      <c r="E15" s="37">
        <v>763.1</v>
      </c>
      <c r="F15" s="37">
        <v>601.8</v>
      </c>
      <c r="G15" s="37">
        <v>7</v>
      </c>
      <c r="H15" s="37">
        <v>6.8</v>
      </c>
      <c r="I15" s="37">
        <v>6.5</v>
      </c>
      <c r="J15" s="37">
        <v>6.3</v>
      </c>
      <c r="K15" s="38">
        <f t="shared" si="0"/>
        <v>9.873060648801129</v>
      </c>
      <c r="L15" s="39">
        <v>9.557774607703282</v>
      </c>
      <c r="M15" s="40">
        <v>36</v>
      </c>
      <c r="N15" s="40">
        <v>29.1</v>
      </c>
      <c r="O15" s="41">
        <v>0.3</v>
      </c>
      <c r="P15" s="41">
        <v>0.3</v>
      </c>
    </row>
    <row r="16" spans="1:16" ht="15.75" customHeight="1">
      <c r="A16" s="35" t="s">
        <v>9</v>
      </c>
      <c r="B16" s="36">
        <v>600</v>
      </c>
      <c r="C16" s="36">
        <v>600</v>
      </c>
      <c r="D16" s="36">
        <v>600</v>
      </c>
      <c r="E16" s="37">
        <f>449.1+8.4+8.4+8.4+8.4+8.4+8.4+8.4+8.4+8.4+8.4+8.4+8.4</f>
        <v>549.8999999999997</v>
      </c>
      <c r="F16" s="37">
        <v>560</v>
      </c>
      <c r="G16" s="37">
        <v>8.4</v>
      </c>
      <c r="H16" s="37">
        <v>8.6</v>
      </c>
      <c r="I16" s="37">
        <v>7.3</v>
      </c>
      <c r="J16" s="37">
        <v>8</v>
      </c>
      <c r="K16" s="38">
        <f t="shared" si="0"/>
        <v>14</v>
      </c>
      <c r="L16" s="39">
        <v>14.19141914191419</v>
      </c>
      <c r="M16" s="40">
        <v>1360</v>
      </c>
      <c r="N16" s="40">
        <v>847</v>
      </c>
      <c r="O16" s="41">
        <v>10</v>
      </c>
      <c r="P16" s="41">
        <v>15</v>
      </c>
    </row>
    <row r="17" spans="1:16" ht="15">
      <c r="A17" s="35" t="s">
        <v>10</v>
      </c>
      <c r="B17" s="36">
        <v>970</v>
      </c>
      <c r="C17" s="36">
        <v>980</v>
      </c>
      <c r="D17" s="36">
        <v>980</v>
      </c>
      <c r="E17" s="3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+17.6+17.6+17.6+17.7+17.7</f>
        <v>1290.6999999999998</v>
      </c>
      <c r="F17" s="37">
        <v>643.1</v>
      </c>
      <c r="G17" s="37">
        <v>17.7</v>
      </c>
      <c r="H17" s="37">
        <v>13.9</v>
      </c>
      <c r="I17" s="37">
        <v>17.2</v>
      </c>
      <c r="J17" s="37">
        <v>13.6</v>
      </c>
      <c r="K17" s="38">
        <f t="shared" si="0"/>
        <v>18.061224489795915</v>
      </c>
      <c r="L17" s="39">
        <v>14.631578947368421</v>
      </c>
      <c r="M17" s="40">
        <v>416</v>
      </c>
      <c r="N17" s="40">
        <v>990</v>
      </c>
      <c r="O17" s="41">
        <v>5</v>
      </c>
      <c r="P17" s="41">
        <v>5</v>
      </c>
    </row>
    <row r="18" spans="1:16" ht="15">
      <c r="A18" s="35" t="s">
        <v>11</v>
      </c>
      <c r="B18" s="36">
        <v>473</v>
      </c>
      <c r="C18" s="36">
        <v>522</v>
      </c>
      <c r="D18" s="36">
        <v>522</v>
      </c>
      <c r="E18" s="37">
        <v>724</v>
      </c>
      <c r="F18" s="37">
        <v>679</v>
      </c>
      <c r="G18" s="37">
        <v>5</v>
      </c>
      <c r="H18" s="37">
        <v>3.8</v>
      </c>
      <c r="I18" s="37">
        <v>2.9</v>
      </c>
      <c r="J18" s="37">
        <v>2.7</v>
      </c>
      <c r="K18" s="38">
        <f t="shared" si="0"/>
        <v>9.578544061302681</v>
      </c>
      <c r="L18" s="39">
        <v>7.242339832869082</v>
      </c>
      <c r="M18" s="40">
        <v>1011.5</v>
      </c>
      <c r="N18" s="40">
        <v>675.8</v>
      </c>
      <c r="O18" s="41">
        <v>8.8</v>
      </c>
      <c r="P18" s="41">
        <v>9.7</v>
      </c>
    </row>
    <row r="19" spans="1:16" ht="15">
      <c r="A19" s="35" t="s">
        <v>12</v>
      </c>
      <c r="B19" s="36">
        <v>1325</v>
      </c>
      <c r="C19" s="36">
        <v>1285</v>
      </c>
      <c r="D19" s="36">
        <v>1285</v>
      </c>
      <c r="E19" s="37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+12.4+12.4+12.6+12.7+12.7</f>
        <v>814.0999999999995</v>
      </c>
      <c r="F19" s="37">
        <v>495.3</v>
      </c>
      <c r="G19" s="37">
        <v>12.7</v>
      </c>
      <c r="H19" s="37">
        <v>12.8</v>
      </c>
      <c r="I19" s="37">
        <v>12.2</v>
      </c>
      <c r="J19" s="37">
        <v>10.6</v>
      </c>
      <c r="K19" s="38">
        <f t="shared" si="0"/>
        <v>9.883268482490273</v>
      </c>
      <c r="L19" s="39">
        <v>9.104151493080845</v>
      </c>
      <c r="M19" s="40">
        <v>485</v>
      </c>
      <c r="N19" s="40">
        <v>429</v>
      </c>
      <c r="O19" s="41">
        <v>4</v>
      </c>
      <c r="P19" s="41">
        <v>4</v>
      </c>
    </row>
    <row r="20" spans="1:16" ht="15">
      <c r="A20" s="35" t="s">
        <v>13</v>
      </c>
      <c r="B20" s="36">
        <v>1284</v>
      </c>
      <c r="C20" s="36">
        <v>1285</v>
      </c>
      <c r="D20" s="36">
        <v>1285</v>
      </c>
      <c r="E20" s="37">
        <f>363.7+14.4+14.1+14.1+14.2+14.2+14.2+14.3+14.5+14.5+14.8+14.8+14.7+14.5+14.5+14.7+14.7+14.7+14.7+14.9+14.9+14.9+14.9+14.9+15.4+15.4+15.4+15.3+15.3+15.3+15.3+15.5+15.5+15.5+15.5+15.5+15.5+15.8+15.9+16.3+16.3+16.1+16.1+16.3+16+16+16+16+16+15.9+15.2+15.6+15.8+16</f>
        <v>1170.4999999999995</v>
      </c>
      <c r="F20" s="37">
        <v>791.3000000000001</v>
      </c>
      <c r="G20" s="37">
        <v>16</v>
      </c>
      <c r="H20" s="37">
        <v>15.8</v>
      </c>
      <c r="I20" s="37">
        <v>14.2</v>
      </c>
      <c r="J20" s="37">
        <v>13.9</v>
      </c>
      <c r="K20" s="38">
        <f t="shared" si="0"/>
        <v>12.45136186770428</v>
      </c>
      <c r="L20" s="39">
        <v>12.227414330218068</v>
      </c>
      <c r="M20" s="40">
        <v>86.4</v>
      </c>
      <c r="N20" s="40">
        <v>71.2</v>
      </c>
      <c r="O20" s="41">
        <v>1.2</v>
      </c>
      <c r="P20" s="41">
        <v>1.2</v>
      </c>
    </row>
    <row r="21" spans="1:16" ht="15" customHeight="1">
      <c r="A21" s="35" t="s">
        <v>14</v>
      </c>
      <c r="B21" s="36">
        <v>970</v>
      </c>
      <c r="C21" s="36">
        <v>599</v>
      </c>
      <c r="D21" s="36">
        <v>599</v>
      </c>
      <c r="E21" s="37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+4.9+5.1+5.2+5.3+5.3</f>
        <v>326.00000000000006</v>
      </c>
      <c r="F21" s="37">
        <v>254</v>
      </c>
      <c r="G21" s="37">
        <v>5.3</v>
      </c>
      <c r="H21" s="37">
        <v>5.8</v>
      </c>
      <c r="I21" s="37">
        <v>4.2</v>
      </c>
      <c r="J21" s="37">
        <v>5.4</v>
      </c>
      <c r="K21" s="38">
        <f t="shared" si="0"/>
        <v>8.848080133555927</v>
      </c>
      <c r="L21" s="39">
        <v>6.029106029106028</v>
      </c>
      <c r="M21" s="40">
        <v>240.7</v>
      </c>
      <c r="N21" s="40">
        <v>203.3</v>
      </c>
      <c r="O21" s="41">
        <v>1.8</v>
      </c>
      <c r="P21" s="41">
        <v>1.9</v>
      </c>
    </row>
    <row r="22" spans="1:16" ht="15">
      <c r="A22" s="35" t="s">
        <v>15</v>
      </c>
      <c r="B22" s="36">
        <v>1015</v>
      </c>
      <c r="C22" s="36">
        <v>1005</v>
      </c>
      <c r="D22" s="36">
        <v>1005</v>
      </c>
      <c r="E22" s="37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+12.7+12.7+12.7+13.2+13.4</f>
        <v>777.6000000000001</v>
      </c>
      <c r="F22" s="37">
        <v>466.5</v>
      </c>
      <c r="G22" s="37">
        <v>13.4</v>
      </c>
      <c r="H22" s="37">
        <v>11.6</v>
      </c>
      <c r="I22" s="37">
        <v>12.2</v>
      </c>
      <c r="J22" s="37">
        <v>10.4</v>
      </c>
      <c r="K22" s="38">
        <f t="shared" si="0"/>
        <v>13.333333333333334</v>
      </c>
      <c r="L22" s="39">
        <v>11.311311311311313</v>
      </c>
      <c r="M22" s="40">
        <v>945.2</v>
      </c>
      <c r="N22" s="40">
        <v>798</v>
      </c>
      <c r="O22" s="41">
        <v>7.6</v>
      </c>
      <c r="P22" s="41">
        <v>7.7</v>
      </c>
    </row>
    <row r="23" spans="1:16" ht="15" customHeight="1">
      <c r="A23" s="35" t="s">
        <v>16</v>
      </c>
      <c r="B23" s="36">
        <v>1942</v>
      </c>
      <c r="C23" s="36">
        <v>1909</v>
      </c>
      <c r="D23" s="36">
        <v>1909</v>
      </c>
      <c r="E23" s="3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+39.3+39.5+39.6+39.9+40.4</f>
        <v>3070.199999999999</v>
      </c>
      <c r="F23" s="37">
        <v>2287.2</v>
      </c>
      <c r="G23" s="37">
        <v>40.4</v>
      </c>
      <c r="H23" s="37">
        <v>36.6</v>
      </c>
      <c r="I23" s="37">
        <v>36.6</v>
      </c>
      <c r="J23" s="37">
        <v>36.4</v>
      </c>
      <c r="K23" s="38">
        <f t="shared" si="0"/>
        <v>21.162912519643793</v>
      </c>
      <c r="L23" s="39">
        <v>19.989878542510123</v>
      </c>
      <c r="M23" s="40">
        <v>345.6</v>
      </c>
      <c r="N23" s="40">
        <v>270</v>
      </c>
      <c r="O23" s="41">
        <v>4.3</v>
      </c>
      <c r="P23" s="41">
        <v>3.7</v>
      </c>
    </row>
    <row r="24" spans="1:16" ht="15">
      <c r="A24" s="35" t="s">
        <v>17</v>
      </c>
      <c r="B24" s="36">
        <v>358</v>
      </c>
      <c r="C24" s="36">
        <v>405</v>
      </c>
      <c r="D24" s="36">
        <v>405</v>
      </c>
      <c r="E24" s="37">
        <v>338.9</v>
      </c>
      <c r="F24" s="37">
        <v>168</v>
      </c>
      <c r="G24" s="37">
        <v>3.9</v>
      </c>
      <c r="H24" s="37">
        <v>2.4</v>
      </c>
      <c r="I24" s="37">
        <v>2.3</v>
      </c>
      <c r="J24" s="37">
        <v>1.1</v>
      </c>
      <c r="K24" s="38">
        <f t="shared" si="0"/>
        <v>9.629629629629628</v>
      </c>
      <c r="L24" s="39">
        <v>7.317073170731707</v>
      </c>
      <c r="M24" s="40">
        <v>274</v>
      </c>
      <c r="N24" s="40">
        <v>758</v>
      </c>
      <c r="O24" s="41">
        <v>2</v>
      </c>
      <c r="P24" s="41">
        <v>3</v>
      </c>
    </row>
    <row r="25" spans="1:16" ht="15">
      <c r="A25" s="35" t="s">
        <v>18</v>
      </c>
      <c r="B25" s="36">
        <v>1345</v>
      </c>
      <c r="C25" s="36">
        <v>1345</v>
      </c>
      <c r="D25" s="36">
        <v>1345</v>
      </c>
      <c r="E25" s="3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+19.1+19.1+19.1+19.1+19.1</f>
        <v>1443.0999999999992</v>
      </c>
      <c r="F25" s="37">
        <v>976.9</v>
      </c>
      <c r="G25" s="37">
        <v>19.1</v>
      </c>
      <c r="H25" s="37">
        <v>16.5</v>
      </c>
      <c r="I25" s="37">
        <v>17.4</v>
      </c>
      <c r="J25" s="37">
        <v>15.5</v>
      </c>
      <c r="K25" s="38">
        <f t="shared" si="0"/>
        <v>14.200743494423794</v>
      </c>
      <c r="L25" s="39">
        <v>11.896178803172313</v>
      </c>
      <c r="M25" s="40"/>
      <c r="N25" s="40"/>
      <c r="O25" s="41"/>
      <c r="P25" s="41"/>
    </row>
    <row r="26" spans="1:16" ht="15">
      <c r="A26" s="35" t="s">
        <v>19</v>
      </c>
      <c r="B26" s="36">
        <v>534</v>
      </c>
      <c r="C26" s="36">
        <v>534</v>
      </c>
      <c r="D26" s="36">
        <v>534</v>
      </c>
      <c r="E26" s="37">
        <f>40.5+4.6+4.6+4.6+4.5+4.5+4.5+4.5+4.5+4.5+4.5+4.4+4.4+4.4+4.4+4.4+4.4+4.4+4.4+4.4+4.3+4.2+4.2+4.3+4.3+4.3+4.3+4.3+4.3+4.3+4.2+4.2+4.2+4.2+4.3+4.3+4.3+4.3+4.3+4.3+4.3+4.3+4.2+4.2+4.2+4.2+4.8+4.8+4.8+4.8+4.7+4.8+4.8+4.9+5+5+5.1+5.2+5.2+5.2+5.2+5.3</f>
        <v>315.8000000000002</v>
      </c>
      <c r="F26" s="37">
        <v>265.3</v>
      </c>
      <c r="G26" s="37">
        <v>5.3</v>
      </c>
      <c r="H26" s="37">
        <v>4.5</v>
      </c>
      <c r="I26" s="37">
        <v>4.7</v>
      </c>
      <c r="J26" s="37">
        <v>4</v>
      </c>
      <c r="K26" s="38">
        <f t="shared" si="0"/>
        <v>9.9250936329588</v>
      </c>
      <c r="L26" s="39">
        <v>8.534322820037104</v>
      </c>
      <c r="M26" s="40">
        <v>1659</v>
      </c>
      <c r="N26" s="40">
        <v>1333</v>
      </c>
      <c r="O26" s="41">
        <v>11</v>
      </c>
      <c r="P26" s="41">
        <v>10</v>
      </c>
    </row>
    <row r="27" spans="1:16" ht="15">
      <c r="A27" s="35" t="s">
        <v>20</v>
      </c>
      <c r="B27" s="36">
        <v>3822</v>
      </c>
      <c r="C27" s="36">
        <v>4090</v>
      </c>
      <c r="D27" s="36">
        <v>4090</v>
      </c>
      <c r="E27" s="37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+53.6+53.5+54.1+53.6+53.3</f>
        <v>4071.7999999999993</v>
      </c>
      <c r="F27" s="37">
        <v>2598.7999999999997</v>
      </c>
      <c r="G27" s="37">
        <v>53.3</v>
      </c>
      <c r="H27" s="37">
        <v>44.1</v>
      </c>
      <c r="I27" s="37">
        <v>50.9</v>
      </c>
      <c r="J27" s="37">
        <v>40.3</v>
      </c>
      <c r="K27" s="38">
        <f t="shared" si="0"/>
        <v>13.031784841075794</v>
      </c>
      <c r="L27" s="39">
        <v>11.43380429094715</v>
      </c>
      <c r="M27" s="40">
        <v>926</v>
      </c>
      <c r="N27" s="40">
        <v>784</v>
      </c>
      <c r="O27" s="41">
        <v>8</v>
      </c>
      <c r="P27" s="41">
        <v>6</v>
      </c>
    </row>
    <row r="28" spans="1:16" ht="15">
      <c r="A28" s="35" t="s">
        <v>80</v>
      </c>
      <c r="B28" s="42">
        <v>100</v>
      </c>
      <c r="C28" s="42">
        <v>100</v>
      </c>
      <c r="D28" s="42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57.400000000000084</v>
      </c>
      <c r="F28" s="37">
        <v>69.7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7</v>
      </c>
      <c r="M28" s="40"/>
      <c r="N28" s="40"/>
      <c r="O28" s="41"/>
      <c r="P28" s="41"/>
    </row>
    <row r="29" spans="1:16" ht="14.25">
      <c r="A29" s="43" t="s">
        <v>81</v>
      </c>
      <c r="B29" s="44">
        <f aca="true" t="shared" si="1" ref="B29:G29">SUM(B7:B28)</f>
        <v>23383</v>
      </c>
      <c r="C29" s="44">
        <v>23433</v>
      </c>
      <c r="D29" s="44">
        <f t="shared" si="1"/>
        <v>23433</v>
      </c>
      <c r="E29" s="45">
        <f t="shared" si="1"/>
        <v>22430.089999999997</v>
      </c>
      <c r="F29" s="45">
        <f>SUM(F7:F28)</f>
        <v>15786.999999999998</v>
      </c>
      <c r="G29" s="46">
        <f t="shared" si="1"/>
        <v>295.8</v>
      </c>
      <c r="H29" s="46">
        <f>SUM(H7:H28)</f>
        <v>270</v>
      </c>
      <c r="I29" s="46">
        <f>SUM(I7:I28)</f>
        <v>272.99999999999994</v>
      </c>
      <c r="J29" s="46">
        <f>SUM(J7:J28)</f>
        <v>247.49999999999997</v>
      </c>
      <c r="K29" s="47">
        <f t="shared" si="0"/>
        <v>12.623223658942518</v>
      </c>
      <c r="L29" s="47">
        <v>11.57127015269129</v>
      </c>
      <c r="M29" s="46">
        <f>SUM(M7:M28)</f>
        <v>13226.500000000002</v>
      </c>
      <c r="N29" s="46">
        <f>SUM(N7:N28)</f>
        <v>11188.099999999999</v>
      </c>
      <c r="O29" s="46">
        <f>SUM(O7:O28)</f>
        <v>121.69999999999999</v>
      </c>
      <c r="P29" s="46">
        <f>SUM(P7:P28)</f>
        <v>125.00000000000001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2017-05-17T06:35:28Z</cp:lastPrinted>
  <dcterms:created xsi:type="dcterms:W3CDTF">2016-12-20T07:25:22Z</dcterms:created>
  <dcterms:modified xsi:type="dcterms:W3CDTF">2017-05-17T06:42:24Z</dcterms:modified>
  <cp:category/>
  <cp:version/>
  <cp:contentType/>
  <cp:contentStatus/>
</cp:coreProperties>
</file>