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молоко" sheetId="2" r:id="rId2"/>
  </sheets>
  <definedNames>
    <definedName name="_xlnm.Print_Area" localSheetId="0">'подкормка'!$A$1:$G$30</definedName>
  </definedNames>
  <calcPr fullCalcOnLoad="1"/>
</workbook>
</file>

<file path=xl/sharedStrings.xml><?xml version="1.0" encoding="utf-8"?>
<sst xmlns="http://schemas.openxmlformats.org/spreadsheetml/2006/main" count="103" uniqueCount="89">
  <si>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</si>
  <si>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</si>
  <si>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</si>
  <si>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</si>
  <si>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</si>
  <si>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</si>
  <si>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</si>
  <si>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</si>
  <si>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</si>
  <si>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</si>
  <si>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</si>
  <si>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</si>
  <si>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</si>
  <si>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</si>
  <si>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</si>
  <si>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</si>
  <si>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</si>
  <si>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</si>
  <si>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</si>
  <si>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</si>
  <si>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</si>
  <si>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</si>
  <si>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</si>
  <si>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</si>
  <si>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</si>
  <si>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</si>
  <si>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</si>
  <si>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</si>
  <si>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</si>
  <si>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</si>
  <si>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</si>
  <si>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</si>
  <si>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</si>
  <si>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</si>
  <si>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</si>
  <si>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</si>
  <si>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</si>
  <si>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</si>
  <si>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</si>
  <si>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</si>
  <si>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</si>
  <si>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</si>
  <si>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100-200</t>
  </si>
  <si>
    <t>300-400</t>
  </si>
  <si>
    <t>100-150</t>
  </si>
  <si>
    <t>120-150</t>
  </si>
  <si>
    <t>150-200</t>
  </si>
  <si>
    <t>50-100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</si>
  <si>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</si>
  <si>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</si>
  <si>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</si>
  <si>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</si>
  <si>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</si>
  <si>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</si>
  <si>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</si>
  <si>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</si>
  <si>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</si>
  <si>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</si>
  <si>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</si>
  <si>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</si>
  <si>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</si>
  <si>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</si>
  <si>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</si>
  <si>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</si>
  <si>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</si>
  <si>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</si>
  <si>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</si>
  <si>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</si>
  <si>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</si>
  <si>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</si>
  <si>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</si>
  <si>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</si>
  <si>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</si>
  <si>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</si>
  <si>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</si>
  <si>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</si>
  <si>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</si>
  <si>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</si>
  <si>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</si>
  <si>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0-100</t>
  </si>
  <si>
    <t>200-250</t>
  </si>
  <si>
    <t>70-150</t>
  </si>
  <si>
    <t>0-50</t>
  </si>
  <si>
    <t>50-150</t>
  </si>
  <si>
    <t>Состояние снежного покрова на озимых культурах, мм</t>
  </si>
  <si>
    <t>0-150</t>
  </si>
  <si>
    <t>13.03</t>
  </si>
  <si>
    <t>14.03</t>
  </si>
  <si>
    <t>4?2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</si>
</sst>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 wrapText="1"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0" fontId="26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4" fontId="26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4" fillId="0" borderId="27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4" fillId="0" borderId="28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9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  <col min="7" max="7" width="29.375" style="0" customWidth="1"/>
  </cols>
  <sheetData>
    <row r="1" spans="1:7" ht="28.5" customHeight="1">
      <c r="A1" s="64" t="s">
        <v>48</v>
      </c>
      <c r="B1" s="64"/>
      <c r="C1" s="64"/>
      <c r="D1" s="64"/>
      <c r="E1" s="64"/>
      <c r="F1" s="65"/>
      <c r="G1" s="66"/>
    </row>
    <row r="2" spans="1:7" ht="23.25" customHeight="1">
      <c r="A2" s="47"/>
      <c r="B2" s="47"/>
      <c r="C2" s="47"/>
      <c r="D2" s="47"/>
      <c r="E2" s="47"/>
      <c r="F2" s="67">
        <v>42808</v>
      </c>
      <c r="G2" s="68"/>
    </row>
    <row r="3" spans="1:7" ht="18.75">
      <c r="A3" s="69" t="s">
        <v>49</v>
      </c>
      <c r="B3" s="70" t="s">
        <v>50</v>
      </c>
      <c r="C3" s="70"/>
      <c r="D3" s="70"/>
      <c r="E3" s="70"/>
      <c r="F3" s="70"/>
      <c r="G3" s="63" t="s">
        <v>84</v>
      </c>
    </row>
    <row r="4" spans="1:7" ht="18.75">
      <c r="A4" s="69"/>
      <c r="B4" s="71" t="s">
        <v>51</v>
      </c>
      <c r="C4" s="71" t="s">
        <v>52</v>
      </c>
      <c r="D4" s="70" t="s">
        <v>53</v>
      </c>
      <c r="E4" s="69" t="s">
        <v>54</v>
      </c>
      <c r="F4" s="69"/>
      <c r="G4" s="63"/>
    </row>
    <row r="5" spans="1:7" ht="37.5">
      <c r="A5" s="69"/>
      <c r="B5" s="71"/>
      <c r="C5" s="71"/>
      <c r="D5" s="70"/>
      <c r="E5" s="48" t="s">
        <v>55</v>
      </c>
      <c r="F5" s="48" t="s">
        <v>56</v>
      </c>
      <c r="G5" s="63"/>
    </row>
    <row r="6" spans="1:7" ht="18.75">
      <c r="A6" s="50"/>
      <c r="B6" s="51"/>
      <c r="C6" s="51"/>
      <c r="D6" s="52"/>
      <c r="E6" s="53"/>
      <c r="F6" s="53"/>
      <c r="G6" s="49"/>
    </row>
    <row r="7" spans="1:7" ht="18.75">
      <c r="A7" s="50" t="s">
        <v>57</v>
      </c>
      <c r="B7" s="51">
        <v>2166</v>
      </c>
      <c r="C7" s="51"/>
      <c r="D7" s="52"/>
      <c r="E7" s="53"/>
      <c r="F7" s="53"/>
      <c r="G7" s="49" t="s">
        <v>44</v>
      </c>
    </row>
    <row r="8" spans="1:7" ht="18.75">
      <c r="A8" s="50" t="s">
        <v>58</v>
      </c>
      <c r="B8" s="51">
        <v>10506</v>
      </c>
      <c r="C8" s="51"/>
      <c r="D8" s="52"/>
      <c r="E8" s="53"/>
      <c r="F8" s="53"/>
      <c r="G8" s="49" t="s">
        <v>45</v>
      </c>
    </row>
    <row r="9" spans="1:7" ht="18.75">
      <c r="A9" s="50" t="s">
        <v>59</v>
      </c>
      <c r="B9" s="51">
        <v>2592</v>
      </c>
      <c r="C9" s="51">
        <v>472</v>
      </c>
      <c r="D9" s="52">
        <f>C9/B9*100</f>
        <v>18.209876543209877</v>
      </c>
      <c r="E9" s="53"/>
      <c r="F9" s="53"/>
      <c r="G9" s="49">
        <v>210</v>
      </c>
    </row>
    <row r="10" spans="1:7" ht="18.75">
      <c r="A10" s="50" t="s">
        <v>60</v>
      </c>
      <c r="B10" s="54">
        <v>12611</v>
      </c>
      <c r="C10" s="51"/>
      <c r="D10" s="52"/>
      <c r="E10" s="53"/>
      <c r="F10" s="53"/>
      <c r="G10" s="49" t="s">
        <v>46</v>
      </c>
    </row>
    <row r="11" spans="1:7" ht="18.75">
      <c r="A11" s="50" t="s">
        <v>61</v>
      </c>
      <c r="B11" s="54">
        <v>13346</v>
      </c>
      <c r="C11" s="51"/>
      <c r="D11" s="52"/>
      <c r="E11" s="53"/>
      <c r="F11" s="53"/>
      <c r="G11" s="49" t="s">
        <v>42</v>
      </c>
    </row>
    <row r="12" spans="1:7" ht="18.75">
      <c r="A12" s="50" t="s">
        <v>62</v>
      </c>
      <c r="B12" s="54">
        <v>27812</v>
      </c>
      <c r="C12" s="51"/>
      <c r="D12" s="52"/>
      <c r="E12" s="53"/>
      <c r="F12" s="53"/>
      <c r="G12" s="49" t="s">
        <v>47</v>
      </c>
    </row>
    <row r="13" spans="1:7" ht="18.75">
      <c r="A13" s="50" t="s">
        <v>63</v>
      </c>
      <c r="B13" s="51">
        <v>34838</v>
      </c>
      <c r="C13" s="51"/>
      <c r="D13" s="52"/>
      <c r="E13" s="53"/>
      <c r="F13" s="53"/>
      <c r="G13" s="49">
        <v>150</v>
      </c>
    </row>
    <row r="14" spans="1:7" ht="18.75">
      <c r="A14" s="50" t="s">
        <v>64</v>
      </c>
      <c r="B14" s="51">
        <v>13064</v>
      </c>
      <c r="C14" s="51">
        <v>200</v>
      </c>
      <c r="D14" s="52">
        <f>C14/B14*100</f>
        <v>1.5309246785058175</v>
      </c>
      <c r="E14" s="53"/>
      <c r="F14" s="53"/>
      <c r="G14" s="49" t="s">
        <v>81</v>
      </c>
    </row>
    <row r="15" spans="1:7" ht="18" customHeight="1">
      <c r="A15" s="50" t="s">
        <v>65</v>
      </c>
      <c r="B15" s="54">
        <v>11549</v>
      </c>
      <c r="C15" s="51"/>
      <c r="D15" s="52"/>
      <c r="E15" s="53"/>
      <c r="F15" s="53"/>
      <c r="G15" s="49">
        <v>150</v>
      </c>
    </row>
    <row r="16" spans="1:7" ht="18.75">
      <c r="A16" s="50" t="s">
        <v>66</v>
      </c>
      <c r="B16" s="55">
        <v>10481</v>
      </c>
      <c r="C16" s="51">
        <v>1556</v>
      </c>
      <c r="D16" s="52">
        <f>C16/B16*100</f>
        <v>14.84591164965175</v>
      </c>
      <c r="E16" s="53"/>
      <c r="F16" s="53"/>
      <c r="G16" s="49" t="s">
        <v>47</v>
      </c>
    </row>
    <row r="17" spans="1:7" ht="18.75">
      <c r="A17" s="50" t="s">
        <v>67</v>
      </c>
      <c r="B17" s="54">
        <v>6900</v>
      </c>
      <c r="C17" s="51"/>
      <c r="D17" s="52"/>
      <c r="E17" s="53"/>
      <c r="F17" s="53"/>
      <c r="G17" s="49">
        <v>150</v>
      </c>
    </row>
    <row r="18" spans="1:7" ht="18.75">
      <c r="A18" s="50" t="s">
        <v>68</v>
      </c>
      <c r="B18" s="54">
        <v>14140</v>
      </c>
      <c r="C18" s="51"/>
      <c r="D18" s="52"/>
      <c r="E18" s="53"/>
      <c r="F18" s="53"/>
      <c r="G18" s="49" t="s">
        <v>79</v>
      </c>
    </row>
    <row r="19" spans="1:7" ht="18.75">
      <c r="A19" s="50" t="s">
        <v>69</v>
      </c>
      <c r="B19" s="51">
        <v>6344</v>
      </c>
      <c r="C19" s="51"/>
      <c r="D19" s="52"/>
      <c r="E19" s="53"/>
      <c r="F19" s="53"/>
      <c r="G19" s="49" t="s">
        <v>85</v>
      </c>
    </row>
    <row r="20" spans="1:7" ht="18.75">
      <c r="A20" s="50" t="s">
        <v>70</v>
      </c>
      <c r="B20" s="51">
        <v>7467</v>
      </c>
      <c r="C20" s="51"/>
      <c r="D20" s="52"/>
      <c r="E20" s="53"/>
      <c r="F20" s="53"/>
      <c r="G20" s="49" t="s">
        <v>42</v>
      </c>
    </row>
    <row r="21" spans="1:7" ht="18.75">
      <c r="A21" s="50" t="s">
        <v>71</v>
      </c>
      <c r="B21" s="54">
        <v>17611</v>
      </c>
      <c r="C21" s="51"/>
      <c r="D21" s="52"/>
      <c r="E21" s="53"/>
      <c r="F21" s="53"/>
      <c r="G21" s="49" t="s">
        <v>43</v>
      </c>
    </row>
    <row r="22" spans="1:7" ht="18.75">
      <c r="A22" s="50" t="s">
        <v>72</v>
      </c>
      <c r="B22" s="54">
        <v>11991</v>
      </c>
      <c r="C22" s="51"/>
      <c r="D22" s="52"/>
      <c r="E22" s="53"/>
      <c r="F22" s="53"/>
      <c r="G22" s="49">
        <v>100</v>
      </c>
    </row>
    <row r="23" spans="1:7" ht="18.75">
      <c r="A23" s="50" t="s">
        <v>73</v>
      </c>
      <c r="B23" s="51">
        <v>7658</v>
      </c>
      <c r="C23" s="51"/>
      <c r="D23" s="52"/>
      <c r="E23" s="53"/>
      <c r="F23" s="53"/>
      <c r="G23" s="49" t="s">
        <v>80</v>
      </c>
    </row>
    <row r="24" spans="1:7" ht="18.75">
      <c r="A24" s="50" t="s">
        <v>74</v>
      </c>
      <c r="B24" s="51">
        <v>19265</v>
      </c>
      <c r="C24" s="51">
        <v>115</v>
      </c>
      <c r="D24" s="52">
        <f>C24/B24*100</f>
        <v>0.5969374513366208</v>
      </c>
      <c r="E24" s="53"/>
      <c r="F24" s="53"/>
      <c r="G24" s="49" t="s">
        <v>83</v>
      </c>
    </row>
    <row r="25" spans="1:7" ht="18.75">
      <c r="A25" s="50" t="s">
        <v>75</v>
      </c>
      <c r="B25" s="51">
        <v>18810</v>
      </c>
      <c r="C25" s="51"/>
      <c r="D25" s="52"/>
      <c r="E25" s="53"/>
      <c r="F25" s="53"/>
      <c r="G25" s="49" t="s">
        <v>82</v>
      </c>
    </row>
    <row r="26" spans="1:7" ht="18.75">
      <c r="A26" s="50" t="s">
        <v>76</v>
      </c>
      <c r="B26" s="51">
        <v>22106</v>
      </c>
      <c r="C26" s="51"/>
      <c r="D26" s="52"/>
      <c r="E26" s="53"/>
      <c r="F26" s="53"/>
      <c r="G26" s="49">
        <v>100</v>
      </c>
    </row>
    <row r="27" spans="1:7" ht="18.75" hidden="1">
      <c r="A27" s="50"/>
      <c r="B27" s="51"/>
      <c r="C27" s="51"/>
      <c r="D27" s="52"/>
      <c r="E27" s="53"/>
      <c r="F27" s="56"/>
      <c r="G27" s="49"/>
    </row>
    <row r="28" spans="1:7" ht="18.75">
      <c r="A28" s="57" t="s">
        <v>77</v>
      </c>
      <c r="B28" s="58">
        <f>SUM(B7:B27)</f>
        <v>271257</v>
      </c>
      <c r="C28" s="59">
        <f>SUM(C7:C26)</f>
        <v>2343</v>
      </c>
      <c r="D28" s="60">
        <f>C28/B28*100</f>
        <v>0.8637565113527025</v>
      </c>
      <c r="E28" s="61"/>
      <c r="F28" s="61">
        <f>SUM(F7:F26)</f>
        <v>0</v>
      </c>
      <c r="G28" s="49"/>
    </row>
    <row r="29" spans="1:7" ht="18.75">
      <c r="A29" s="62" t="s">
        <v>78</v>
      </c>
      <c r="B29" s="51"/>
      <c r="C29" s="51"/>
      <c r="D29" s="52"/>
      <c r="E29" s="56"/>
      <c r="F29" s="53"/>
      <c r="G29" s="49"/>
    </row>
  </sheetData>
  <mergeCells count="9">
    <mergeCell ref="G3:G5"/>
    <mergeCell ref="A1:G1"/>
    <mergeCell ref="F2:G2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8">
        <v>42808</v>
      </c>
      <c r="P1" s="88"/>
    </row>
    <row r="2" spans="1:16" ht="18.75" customHeight="1" thickBot="1">
      <c r="A2" s="2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3"/>
      <c r="P2" s="3"/>
    </row>
    <row r="3" spans="1:16" ht="15.75" customHeight="1">
      <c r="A3" s="72" t="s">
        <v>2</v>
      </c>
      <c r="B3" s="75" t="s">
        <v>3</v>
      </c>
      <c r="C3" s="75"/>
      <c r="D3" s="75"/>
      <c r="E3" s="76" t="s">
        <v>4</v>
      </c>
      <c r="F3" s="76"/>
      <c r="G3" s="76"/>
      <c r="H3" s="76"/>
      <c r="I3" s="76"/>
      <c r="J3" s="76"/>
      <c r="K3" s="78" t="s">
        <v>5</v>
      </c>
      <c r="L3" s="78"/>
      <c r="M3" s="75" t="s">
        <v>6</v>
      </c>
      <c r="N3" s="75"/>
      <c r="O3" s="75"/>
      <c r="P3" s="89"/>
    </row>
    <row r="4" spans="1:16" ht="17.25" customHeight="1">
      <c r="A4" s="73"/>
      <c r="B4" s="79" t="s">
        <v>39</v>
      </c>
      <c r="C4" s="81" t="s">
        <v>7</v>
      </c>
      <c r="D4" s="81"/>
      <c r="E4" s="77"/>
      <c r="F4" s="77"/>
      <c r="G4" s="77"/>
      <c r="H4" s="77"/>
      <c r="I4" s="77"/>
      <c r="J4" s="77"/>
      <c r="K4" s="81" t="s">
        <v>8</v>
      </c>
      <c r="L4" s="81"/>
      <c r="M4" s="90" t="s">
        <v>9</v>
      </c>
      <c r="N4" s="90"/>
      <c r="O4" s="90" t="s">
        <v>10</v>
      </c>
      <c r="P4" s="91"/>
    </row>
    <row r="5" spans="1:16" ht="16.5" customHeight="1">
      <c r="A5" s="73"/>
      <c r="B5" s="79"/>
      <c r="C5" s="81" t="s">
        <v>41</v>
      </c>
      <c r="D5" s="81"/>
      <c r="E5" s="81" t="s">
        <v>11</v>
      </c>
      <c r="F5" s="81"/>
      <c r="G5" s="82" t="s">
        <v>12</v>
      </c>
      <c r="H5" s="82"/>
      <c r="I5" s="82" t="s">
        <v>13</v>
      </c>
      <c r="J5" s="82"/>
      <c r="K5" s="83" t="s">
        <v>14</v>
      </c>
      <c r="L5" s="83"/>
      <c r="M5" s="83" t="s">
        <v>12</v>
      </c>
      <c r="N5" s="83"/>
      <c r="O5" s="83" t="s">
        <v>12</v>
      </c>
      <c r="P5" s="84"/>
    </row>
    <row r="6" spans="1:16" ht="17.25" customHeight="1" thickBot="1">
      <c r="A6" s="74"/>
      <c r="B6" s="80"/>
      <c r="C6" s="4" t="s">
        <v>86</v>
      </c>
      <c r="D6" s="4" t="s">
        <v>87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</f>
        <v>20.399999999999995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1198</v>
      </c>
      <c r="D8" s="16">
        <v>1198</v>
      </c>
      <c r="E8" s="17">
        <f>111.1+10.1+10.1+10.1+12.8+12.8+12.8+12.8+12.8+12.8+12.8+12.8+12.8+12.8+12.8+12.8+12.8+12.8+12.8+12.8+12.8+12.8+12.8+12.8+12.8+12.8+12.8+12.8+12.8+12.8+12.8+12.8+12.8+12.8+12.8+12.8+12.8+12.8+12.8+12.8+12.8+12.8+12.8</f>
        <v>640.5999999999998</v>
      </c>
      <c r="F8" s="18">
        <v>352.6</v>
      </c>
      <c r="G8" s="17">
        <v>12.8</v>
      </c>
      <c r="H8" s="19">
        <v>9.1</v>
      </c>
      <c r="I8" s="17">
        <v>11.1</v>
      </c>
      <c r="J8" s="19">
        <v>6.7</v>
      </c>
      <c r="K8" s="20">
        <f t="shared" si="0"/>
        <v>10.684474123539232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</f>
        <v>631.3000000000002</v>
      </c>
      <c r="F9" s="18">
        <v>385.4</v>
      </c>
      <c r="G9" s="17">
        <v>12.5</v>
      </c>
      <c r="H9" s="19">
        <v>11.2</v>
      </c>
      <c r="I9" s="17">
        <v>13.2</v>
      </c>
      <c r="J9" s="19">
        <v>11.2</v>
      </c>
      <c r="K9" s="20">
        <f t="shared" si="0"/>
        <v>10.879025239338555</v>
      </c>
      <c r="L9" s="21">
        <v>9.747606614447344</v>
      </c>
      <c r="M9" s="22">
        <v>308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23.4+2.6+2.6+2.6+2.6+2.6+2.7+2.7+2.7+2.8+2.8+2.8+2.8+2.8+2.8+2.8+2.9+2.9+2.9+2.9+2.9+2.9+2.9+2.9+2.9+2.9+2.9+2.9+2.9+2.9+3+3+3.1+3.1+3.1+3.1+3.1+3.1+3.1+3.1+3.1+3.1</f>
        <v>141.70000000000002</v>
      </c>
      <c r="F10" s="18">
        <v>90.2</v>
      </c>
      <c r="G10" s="17">
        <v>3.1</v>
      </c>
      <c r="H10" s="19">
        <v>2.3</v>
      </c>
      <c r="I10" s="17">
        <v>3</v>
      </c>
      <c r="J10" s="19">
        <v>2.2</v>
      </c>
      <c r="K10" s="20">
        <f t="shared" si="0"/>
        <v>8.635097493036213</v>
      </c>
      <c r="L10" s="21">
        <v>7.59075907590759</v>
      </c>
      <c r="M10" s="22">
        <v>170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</f>
        <v>294.3000000000001</v>
      </c>
      <c r="F11" s="18">
        <v>246</v>
      </c>
      <c r="G11" s="17">
        <v>6.5</v>
      </c>
      <c r="H11" s="19">
        <v>6.2</v>
      </c>
      <c r="I11" s="17">
        <v>5.7</v>
      </c>
      <c r="J11" s="19">
        <v>5.5</v>
      </c>
      <c r="K11" s="20">
        <f t="shared" si="0"/>
        <v>9.420289855072465</v>
      </c>
      <c r="L11" s="21">
        <v>8.985507246376812</v>
      </c>
      <c r="M11" s="22">
        <v>306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</f>
        <v>255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</f>
        <v>581.7999999999997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</f>
        <v>1851.2999999999984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390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19.5</v>
      </c>
      <c r="N15" s="22">
        <v>18.3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</f>
        <v>296.40000000000003</v>
      </c>
      <c r="F16" s="18">
        <v>270.6</v>
      </c>
      <c r="G16" s="17">
        <v>5.9</v>
      </c>
      <c r="H16" s="19">
        <v>6</v>
      </c>
      <c r="I16" s="17">
        <v>5.6</v>
      </c>
      <c r="J16" s="19">
        <v>6</v>
      </c>
      <c r="K16" s="20">
        <f t="shared" si="0"/>
        <v>9.833333333333334</v>
      </c>
      <c r="L16" s="21">
        <v>10.050251256281408</v>
      </c>
      <c r="M16" s="22">
        <v>620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</f>
        <v>740.8</v>
      </c>
      <c r="F17" s="18">
        <v>467.4</v>
      </c>
      <c r="G17" s="17">
        <v>15.5</v>
      </c>
      <c r="H17" s="19">
        <v>11.7</v>
      </c>
      <c r="I17" s="17">
        <v>14.7</v>
      </c>
      <c r="J17" s="19">
        <v>11.4</v>
      </c>
      <c r="K17" s="20">
        <f t="shared" si="0"/>
        <v>15.816326530612244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</f>
        <v>196.2000000000002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1325</v>
      </c>
      <c r="D19" s="16">
        <v>1325</v>
      </c>
      <c r="E19" s="17">
        <f>79.2+8.8+8.9+8.8+8.8+8.8+8.8+8.9+8.8+8.9+8.9+8.9+9+9.1+9.1+9.1+9.1+9.1+9.3+9.4+9.3+9.5+9.6+9.7+9.6+9.8+10.1+10.3+10.3+10.7+10.7+10.8+10.9+10.9+11.8+11.2+11.2+11.2</f>
        <v>437.3</v>
      </c>
      <c r="F19" s="18">
        <v>438.7</v>
      </c>
      <c r="G19" s="17">
        <v>11.2</v>
      </c>
      <c r="H19" s="19">
        <v>11.5</v>
      </c>
      <c r="I19" s="17">
        <v>10.7</v>
      </c>
      <c r="J19" s="19">
        <v>9.8</v>
      </c>
      <c r="K19" s="20">
        <f t="shared" si="0"/>
        <v>8.452830188679245</v>
      </c>
      <c r="L19" s="21">
        <v>8.375819373634377</v>
      </c>
      <c r="M19" s="22">
        <v>229</v>
      </c>
      <c r="N19" s="22">
        <v>232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</f>
        <v>698.8000000000001</v>
      </c>
      <c r="F20" s="18">
        <v>627.3</v>
      </c>
      <c r="G20" s="17">
        <v>15.4</v>
      </c>
      <c r="H20" s="19">
        <v>15.1</v>
      </c>
      <c r="I20" s="17">
        <v>13.5</v>
      </c>
      <c r="J20" s="19">
        <v>13.3</v>
      </c>
      <c r="K20" s="20">
        <f t="shared" si="0"/>
        <v>12.01248049921997</v>
      </c>
      <c r="L20" s="21">
        <v>11.83385579937304</v>
      </c>
      <c r="M20" s="22">
        <v>37.5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780</v>
      </c>
      <c r="D21" s="16">
        <v>780</v>
      </c>
      <c r="E21" s="17">
        <f>30.6+3.4+3.5+3.5+3.5+3.5+3.5+3.5+3.3+3.4+3.5+3.5+3.5+3.5+3.5+3.5+3.5+3.5+3.5+3.5+3.6+3.5+3.6+3.6+3.6+3.5+3.5+3.5+3.5+3.5+3.5+3.5+3.9+3.9+3.9+3.9+4+4+4+3.9+4+4+4.1</f>
        <v>182.7</v>
      </c>
      <c r="F21" s="18">
        <v>246</v>
      </c>
      <c r="G21" s="17">
        <v>4.1</v>
      </c>
      <c r="H21" s="19">
        <v>6.1</v>
      </c>
      <c r="I21" s="17">
        <v>3.5</v>
      </c>
      <c r="J21" s="19">
        <v>5.6</v>
      </c>
      <c r="K21" s="20">
        <f t="shared" si="0"/>
        <v>5.256410256410256</v>
      </c>
      <c r="L21" s="21">
        <v>6.340956340956341</v>
      </c>
      <c r="M21" s="22">
        <v>127.8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</f>
        <v>403.0999999999999</v>
      </c>
      <c r="F22" s="18">
        <v>475.6</v>
      </c>
      <c r="G22" s="17">
        <v>11.2</v>
      </c>
      <c r="H22" s="19">
        <v>10.6</v>
      </c>
      <c r="I22" s="17">
        <v>9.7</v>
      </c>
      <c r="J22" s="19">
        <v>9.4</v>
      </c>
      <c r="K22" s="20">
        <f t="shared" si="0"/>
        <v>11.034482758620689</v>
      </c>
      <c r="L22" s="21">
        <v>10.61061061061061</v>
      </c>
      <c r="M22" s="22">
        <v>486</v>
      </c>
      <c r="N22" s="22">
        <v>475.6</v>
      </c>
      <c r="O22" s="23">
        <v>7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</f>
        <v>1914.6999999999996</v>
      </c>
      <c r="F23" s="18">
        <v>1594.9</v>
      </c>
      <c r="G23" s="17">
        <v>41.1</v>
      </c>
      <c r="H23" s="19">
        <v>39.5</v>
      </c>
      <c r="I23" s="17">
        <v>44.9</v>
      </c>
      <c r="J23" s="19">
        <v>34.3</v>
      </c>
      <c r="K23" s="20">
        <f t="shared" si="0"/>
        <v>21.37285491419657</v>
      </c>
      <c r="L23" s="21">
        <v>19.989878542510123</v>
      </c>
      <c r="M23" s="22">
        <v>158.1</v>
      </c>
      <c r="N23" s="22">
        <v>279</v>
      </c>
      <c r="O23" s="23">
        <v>3.1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35.1+3.9+3.9+3.9+3.9+3.9+3.9+3.9+3.9+3.9+3.9+3.9+3.9+3.9+3.9+3.9+3.9+3.9+3.9+3.9+3.9+3.9+3.9+3.9+3.9+3.9+3.9+3.9+3.9+3.9+3.9+3.9+3.9+3.9+3.9+3.9+3.9+3.9+3.9+3.9+3.9+3.9+3.9</f>
        <v>198.90000000000018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</f>
        <v>843.2000000000003</v>
      </c>
      <c r="F25" s="18">
        <v>656</v>
      </c>
      <c r="G25" s="17">
        <v>17.3</v>
      </c>
      <c r="H25" s="19">
        <v>16.1</v>
      </c>
      <c r="I25" s="17">
        <v>16.4</v>
      </c>
      <c r="J25" s="19">
        <v>14.7</v>
      </c>
      <c r="K25" s="20">
        <f t="shared" si="0"/>
        <v>12.862453531598513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</f>
        <v>185.00000000000009</v>
      </c>
      <c r="F26" s="18">
        <v>209.1</v>
      </c>
      <c r="G26" s="17">
        <v>4.2</v>
      </c>
      <c r="H26" s="19">
        <v>4.5</v>
      </c>
      <c r="I26" s="17">
        <v>3.7</v>
      </c>
      <c r="J26" s="19" t="s">
        <v>88</v>
      </c>
      <c r="K26" s="20">
        <f>G26/D26*1000</f>
        <v>7.865168539325843</v>
      </c>
      <c r="L26" s="21">
        <v>8.348794063079778</v>
      </c>
      <c r="M26" s="22">
        <v>903</v>
      </c>
      <c r="N26" s="22">
        <v>793</v>
      </c>
      <c r="O26" s="23">
        <v>10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</f>
        <v>2475.5</v>
      </c>
      <c r="F27" s="18">
        <v>1709.7</v>
      </c>
      <c r="G27" s="17">
        <v>51.8</v>
      </c>
      <c r="H27" s="19">
        <v>43.7</v>
      </c>
      <c r="I27" s="17">
        <v>49.6</v>
      </c>
      <c r="J27" s="19">
        <v>39.1</v>
      </c>
      <c r="K27" s="20">
        <f t="shared" si="0"/>
        <v>12.665036674816626</v>
      </c>
      <c r="L27" s="21">
        <v>11.43380429094715</v>
      </c>
      <c r="M27" s="22">
        <v>446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</f>
        <v>35.699999999999996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23499</v>
      </c>
      <c r="D29" s="37">
        <f t="shared" si="1"/>
        <v>23499</v>
      </c>
      <c r="E29" s="38">
        <f t="shared" si="1"/>
        <v>13414.699999999997</v>
      </c>
      <c r="F29" s="38">
        <v>10418.1</v>
      </c>
      <c r="G29" s="39">
        <f t="shared" si="1"/>
        <v>280.2</v>
      </c>
      <c r="H29" s="40">
        <v>261</v>
      </c>
      <c r="I29" s="41">
        <f>SUM(I7:I28)</f>
        <v>269.1</v>
      </c>
      <c r="J29" s="40">
        <v>267.4</v>
      </c>
      <c r="K29" s="42">
        <f>G29/D29*1000</f>
        <v>11.923911655815141</v>
      </c>
      <c r="L29" s="42">
        <v>11.112530335930515</v>
      </c>
      <c r="M29" s="41">
        <f>SUM(M7:M28)</f>
        <v>5713.200000000001</v>
      </c>
      <c r="N29" s="43">
        <v>5133.3</v>
      </c>
      <c r="O29" s="41">
        <f>SUM(O7:O28)</f>
        <v>94.99999999999999</v>
      </c>
      <c r="P29" s="43">
        <v>86.1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2017-03-14T06:09:48Z</dcterms:modified>
  <cp:category/>
  <cp:version/>
  <cp:contentType/>
  <cp:contentStatus/>
</cp:coreProperties>
</file>