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  <definedName name="_xlnm.Print_Area" localSheetId="2">'сев яровых'!$A$1:$BN$28</definedName>
  </definedNames>
  <calcPr fullCalcOnLoad="1"/>
</workbook>
</file>

<file path=xl/sharedStrings.xml><?xml version="1.0" encoding="utf-8"?>
<sst xmlns="http://schemas.openxmlformats.org/spreadsheetml/2006/main" count="210" uniqueCount="97">
  <si>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</si>
  <si>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</si>
  <si>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</si>
  <si>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</si>
  <si>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</si>
  <si>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</si>
  <si>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</si>
  <si>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</si>
  <si>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</si>
  <si>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</si>
  <si>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</si>
  <si>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</si>
  <si>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</si>
  <si>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</si>
  <si>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</si>
  <si>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</si>
  <si>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</si>
  <si>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</si>
  <si>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</si>
  <si>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</si>
  <si>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</si>
  <si>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</si>
  <si>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</si>
  <si>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</si>
  <si>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</si>
  <si>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</si>
  <si>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</si>
  <si>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</si>
  <si>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</si>
  <si>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</si>
  <si>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</si>
  <si>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</si>
  <si>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</si>
  <si>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</si>
  <si>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</si>
  <si>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</si>
  <si>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</si>
  <si>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</si>
  <si>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</si>
  <si>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</si>
  <si>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</si>
  <si>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</si>
  <si>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</si>
  <si>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</si>
  <si>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</si>
  <si>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</si>
  <si>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</si>
  <si>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</si>
  <si>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</si>
  <si>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</si>
  <si>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</si>
  <si>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</si>
  <si>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</si>
  <si>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</si>
  <si>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</si>
  <si>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</si>
  <si>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</si>
  <si>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</si>
  <si>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</si>
  <si>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</si>
  <si>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Леккарственные травы (фацелия)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</si>
  <si>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</si>
  <si>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</si>
  <si>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</si>
  <si>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</si>
  <si>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</si>
  <si>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</si>
  <si>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</si>
  <si>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</si>
  <si>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</si>
  <si>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</si>
  <si>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</si>
  <si>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</si>
  <si>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</si>
  <si>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</si>
  <si>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</si>
  <si>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</si>
  <si>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</si>
  <si>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</si>
  <si>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</si>
  <si>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</si>
  <si>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</si>
  <si>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Нут / люпин</t>
  </si>
  <si>
    <t>26.05</t>
  </si>
  <si>
    <t>Оперативная сводка по полевым работам на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</si>
  <si>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</si>
  <si>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</si>
  <si>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</si>
  <si>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</si>
  <si>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</si>
  <si>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</si>
  <si>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</si>
  <si>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</si>
  <si>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</si>
  <si>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</si>
  <si>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га</t>
  </si>
  <si>
    <t>27.05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</si>
</sst>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/>
    </xf>
    <xf numFmtId="14" fontId="27" fillId="24" borderId="0" xfId="0" applyNumberFormat="1" applyFont="1" applyFill="1" applyBorder="1" applyAlignment="1">
      <alignment/>
    </xf>
    <xf numFmtId="14" fontId="27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7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4" fillId="0" borderId="10" xfId="59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4" fontId="27" fillId="0" borderId="0" xfId="62" applyNumberFormat="1" applyFont="1" applyFill="1" applyBorder="1" applyAlignment="1" applyProtection="1">
      <alignment vertical="center"/>
      <protection/>
    </xf>
    <xf numFmtId="49" fontId="19" fillId="0" borderId="11" xfId="56" applyNumberFormat="1" applyFont="1" applyBorder="1" applyAlignment="1">
      <alignment horizontal="center" vertical="center"/>
      <protection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 vertical="center"/>
      <protection locked="0"/>
    </xf>
    <xf numFmtId="0" fontId="28" fillId="25" borderId="16" xfId="56" applyFont="1" applyFill="1" applyBorder="1" applyAlignment="1">
      <alignment vertical="top" wrapText="1"/>
      <protection/>
    </xf>
    <xf numFmtId="1" fontId="19" fillId="25" borderId="17" xfId="56" applyNumberFormat="1" applyFont="1" applyFill="1" applyBorder="1" applyAlignment="1">
      <alignment horizontal="center"/>
      <protection/>
    </xf>
    <xf numFmtId="1" fontId="19" fillId="25" borderId="18" xfId="56" applyNumberFormat="1" applyFont="1" applyFill="1" applyBorder="1" applyAlignment="1">
      <alignment horizontal="center"/>
      <protection/>
    </xf>
    <xf numFmtId="164" fontId="19" fillId="25" borderId="19" xfId="56" applyNumberFormat="1" applyFont="1" applyFill="1" applyBorder="1" applyAlignment="1">
      <alignment horizontal="center"/>
      <protection/>
    </xf>
    <xf numFmtId="164" fontId="19" fillId="24" borderId="20" xfId="55" applyNumberFormat="1" applyFont="1" applyFill="1" applyBorder="1" applyAlignment="1">
      <alignment horizontal="center"/>
      <protection/>
    </xf>
    <xf numFmtId="164" fontId="19" fillId="25" borderId="18" xfId="57" applyNumberFormat="1" applyFont="1" applyFill="1" applyBorder="1" applyAlignment="1">
      <alignment horizontal="center"/>
      <protection/>
    </xf>
    <xf numFmtId="164" fontId="19" fillId="25" borderId="21" xfId="57" applyNumberFormat="1" applyFont="1" applyFill="1" applyBorder="1" applyAlignment="1">
      <alignment horizontal="center"/>
      <protection/>
    </xf>
    <xf numFmtId="164" fontId="19" fillId="25" borderId="22" xfId="60" applyNumberFormat="1" applyFont="1" applyFill="1" applyBorder="1" applyAlignment="1" applyProtection="1">
      <alignment horizontal="center" vertical="center"/>
      <protection locked="0"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/>
      <protection/>
    </xf>
    <xf numFmtId="164" fontId="19" fillId="25" borderId="18" xfId="60" applyNumberFormat="1" applyFont="1" applyFill="1" applyBorder="1" applyAlignment="1" applyProtection="1">
      <alignment horizontal="center"/>
      <protection/>
    </xf>
    <xf numFmtId="164" fontId="19" fillId="25" borderId="19" xfId="60" applyNumberFormat="1" applyFont="1" applyFill="1" applyBorder="1" applyAlignment="1" applyProtection="1">
      <alignment horizontal="center"/>
      <protection locked="0"/>
    </xf>
    <xf numFmtId="164" fontId="19" fillId="25" borderId="21" xfId="60" applyNumberFormat="1" applyFont="1" applyFill="1" applyBorder="1" applyAlignment="1" applyProtection="1">
      <alignment horizontal="center"/>
      <protection locked="0"/>
    </xf>
    <xf numFmtId="0" fontId="28" fillId="25" borderId="23" xfId="56" applyFont="1" applyFill="1" applyBorder="1" applyAlignment="1">
      <alignment vertical="top" wrapText="1"/>
      <protection/>
    </xf>
    <xf numFmtId="1" fontId="19" fillId="25" borderId="24" xfId="56" applyNumberFormat="1" applyFont="1" applyFill="1" applyBorder="1" applyAlignment="1">
      <alignment horizontal="center"/>
      <protection/>
    </xf>
    <xf numFmtId="1" fontId="19" fillId="25" borderId="25" xfId="56" applyNumberFormat="1" applyFont="1" applyFill="1" applyBorder="1" applyAlignment="1">
      <alignment horizontal="center"/>
      <protection/>
    </xf>
    <xf numFmtId="164" fontId="19" fillId="25" borderId="26" xfId="56" applyNumberFormat="1" applyFont="1" applyFill="1" applyBorder="1" applyAlignment="1">
      <alignment horizontal="center"/>
      <protection/>
    </xf>
    <xf numFmtId="164" fontId="19" fillId="24" borderId="27" xfId="55" applyNumberFormat="1" applyFont="1" applyFill="1" applyBorder="1" applyAlignment="1">
      <alignment horizontal="center"/>
      <protection/>
    </xf>
    <xf numFmtId="164" fontId="19" fillId="25" borderId="25" xfId="57" applyNumberFormat="1" applyFont="1" applyFill="1" applyBorder="1" applyAlignment="1">
      <alignment horizontal="center"/>
      <protection/>
    </xf>
    <xf numFmtId="164" fontId="19" fillId="25" borderId="28" xfId="57" applyNumberFormat="1" applyFont="1" applyFill="1" applyBorder="1" applyAlignment="1">
      <alignment horizontal="center"/>
      <protection/>
    </xf>
    <xf numFmtId="164" fontId="19" fillId="25" borderId="29" xfId="60" applyNumberFormat="1" applyFont="1" applyFill="1" applyBorder="1" applyAlignment="1" applyProtection="1">
      <alignment horizontal="center" vertical="center"/>
      <protection locked="0"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6" xfId="60" applyNumberFormat="1" applyFont="1" applyFill="1" applyBorder="1" applyAlignment="1" applyProtection="1">
      <alignment horizontal="center"/>
      <protection/>
    </xf>
    <xf numFmtId="164" fontId="19" fillId="25" borderId="25" xfId="60" applyNumberFormat="1" applyFont="1" applyFill="1" applyBorder="1" applyAlignment="1" applyProtection="1">
      <alignment horizontal="center"/>
      <protection/>
    </xf>
    <xf numFmtId="164" fontId="19" fillId="25" borderId="26" xfId="60" applyNumberFormat="1" applyFont="1" applyFill="1" applyBorder="1" applyAlignment="1" applyProtection="1">
      <alignment horizontal="center"/>
      <protection locked="0"/>
    </xf>
    <xf numFmtId="164" fontId="19" fillId="25" borderId="28" xfId="60" applyNumberFormat="1" applyFont="1" applyFill="1" applyBorder="1" applyAlignment="1" applyProtection="1">
      <alignment horizontal="center"/>
      <protection locked="0"/>
    </xf>
    <xf numFmtId="0" fontId="28" fillId="0" borderId="23" xfId="56" applyFont="1" applyFill="1" applyBorder="1" applyAlignment="1">
      <alignment vertical="top" wrapText="1"/>
      <protection/>
    </xf>
    <xf numFmtId="0" fontId="28" fillId="0" borderId="30" xfId="56" applyFont="1" applyFill="1" applyBorder="1" applyAlignment="1">
      <alignment vertical="top" wrapText="1"/>
      <protection/>
    </xf>
    <xf numFmtId="0" fontId="19" fillId="25" borderId="31" xfId="56" applyFont="1" applyFill="1" applyBorder="1" applyAlignment="1">
      <alignment horizontal="center"/>
      <protection/>
    </xf>
    <xf numFmtId="0" fontId="19" fillId="25" borderId="32" xfId="56" applyFont="1" applyFill="1" applyBorder="1" applyAlignment="1">
      <alignment horizontal="center"/>
      <protection/>
    </xf>
    <xf numFmtId="164" fontId="19" fillId="25" borderId="33" xfId="56" applyNumberFormat="1" applyFont="1" applyFill="1" applyBorder="1" applyAlignment="1">
      <alignment horizontal="center"/>
      <protection/>
    </xf>
    <xf numFmtId="164" fontId="19" fillId="24" borderId="34" xfId="55" applyNumberFormat="1" applyFont="1" applyFill="1" applyBorder="1" applyAlignment="1">
      <alignment horizontal="center"/>
      <protection/>
    </xf>
    <xf numFmtId="164" fontId="19" fillId="25" borderId="32" xfId="57" applyNumberFormat="1" applyFont="1" applyFill="1" applyBorder="1" applyAlignment="1">
      <alignment horizontal="center"/>
      <protection/>
    </xf>
    <xf numFmtId="164" fontId="19" fillId="25" borderId="35" xfId="57" applyNumberFormat="1" applyFont="1" applyFill="1" applyBorder="1" applyAlignment="1">
      <alignment horizontal="center"/>
      <protection/>
    </xf>
    <xf numFmtId="164" fontId="19" fillId="25" borderId="36" xfId="60" applyNumberFormat="1" applyFont="1" applyFill="1" applyBorder="1" applyAlignment="1" applyProtection="1">
      <alignment horizontal="center" vertical="center"/>
      <protection locked="0"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3" xfId="60" applyNumberFormat="1" applyFont="1" applyFill="1" applyBorder="1" applyAlignment="1" applyProtection="1">
      <alignment horizontal="center"/>
      <protection/>
    </xf>
    <xf numFmtId="164" fontId="19" fillId="25" borderId="32" xfId="60" applyNumberFormat="1" applyFont="1" applyFill="1" applyBorder="1" applyAlignment="1" applyProtection="1">
      <alignment horizontal="center"/>
      <protection/>
    </xf>
    <xf numFmtId="164" fontId="19" fillId="25" borderId="33" xfId="60" applyNumberFormat="1" applyFont="1" applyFill="1" applyBorder="1" applyAlignment="1" applyProtection="1">
      <alignment horizontal="center"/>
      <protection locked="0"/>
    </xf>
    <xf numFmtId="164" fontId="19" fillId="25" borderId="35" xfId="60" applyNumberFormat="1" applyFont="1" applyFill="1" applyBorder="1" applyAlignment="1" applyProtection="1">
      <alignment horizontal="center"/>
      <protection locked="0"/>
    </xf>
    <xf numFmtId="0" fontId="29" fillId="0" borderId="37" xfId="56" applyFont="1" applyFill="1" applyBorder="1" applyAlignment="1">
      <alignment horizontal="center" vertical="top" wrapText="1"/>
      <protection/>
    </xf>
    <xf numFmtId="1" fontId="20" fillId="0" borderId="38" xfId="56" applyNumberFormat="1" applyFont="1" applyBorder="1" applyAlignment="1">
      <alignment horizontal="center"/>
      <protection/>
    </xf>
    <xf numFmtId="1" fontId="20" fillId="0" borderId="39" xfId="56" applyNumberFormat="1" applyFont="1" applyBorder="1" applyAlignment="1">
      <alignment horizontal="center"/>
      <protection/>
    </xf>
    <xf numFmtId="164" fontId="20" fillId="25" borderId="40" xfId="56" applyNumberFormat="1" applyFont="1" applyFill="1" applyBorder="1" applyAlignment="1">
      <alignment horizontal="center"/>
      <protection/>
    </xf>
    <xf numFmtId="164" fontId="20" fillId="24" borderId="41" xfId="55" applyNumberFormat="1" applyFont="1" applyFill="1" applyBorder="1" applyAlignment="1">
      <alignment horizontal="center"/>
      <protection/>
    </xf>
    <xf numFmtId="164" fontId="20" fillId="0" borderId="42" xfId="56" applyNumberFormat="1" applyFont="1" applyBorder="1" applyAlignment="1">
      <alignment horizontal="center"/>
      <protection/>
    </xf>
    <xf numFmtId="164" fontId="20" fillId="0" borderId="43" xfId="56" applyNumberFormat="1" applyFont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25" borderId="40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56" applyNumberFormat="1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52" xfId="62" applyFont="1" applyFill="1" applyBorder="1" applyAlignment="1" applyProtection="1">
      <alignment vertical="center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62" applyFont="1" applyFill="1" applyBorder="1" applyAlignment="1" applyProtection="1">
      <alignment vertical="center"/>
      <protection locked="0"/>
    </xf>
    <xf numFmtId="0" fontId="27" fillId="0" borderId="3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31" fillId="0" borderId="61" xfId="0" applyFont="1" applyFill="1" applyBorder="1" applyAlignment="1" applyProtection="1">
      <alignment horizontal="center" vertical="center"/>
      <protection locked="0"/>
    </xf>
    <xf numFmtId="0" fontId="30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30" fillId="0" borderId="64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0" fillId="0" borderId="38" xfId="60" applyFont="1" applyBorder="1" applyAlignment="1" applyProtection="1">
      <alignment horizontal="center"/>
      <protection locked="0"/>
    </xf>
    <xf numFmtId="0" fontId="27" fillId="0" borderId="0" xfId="62" applyFont="1" applyFill="1" applyBorder="1" applyAlignment="1" applyProtection="1">
      <alignment horizontal="center" vertical="center"/>
      <protection/>
    </xf>
    <xf numFmtId="0" fontId="31" fillId="0" borderId="51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52" xfId="0" applyFont="1" applyFill="1" applyBorder="1" applyAlignment="1" applyProtection="1">
      <alignment horizontal="center" vertical="center" wrapText="1"/>
      <protection locked="0"/>
    </xf>
    <xf numFmtId="0" fontId="31" fillId="0" borderId="6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20" fillId="0" borderId="37" xfId="60" applyFont="1" applyFill="1" applyBorder="1" applyAlignment="1" applyProtection="1">
      <alignment horizontal="center" vertical="center" wrapText="1"/>
      <protection locked="0"/>
    </xf>
    <xf numFmtId="14" fontId="27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3" xfId="62" applyFont="1" applyFill="1" applyBorder="1" applyAlignment="1" applyProtection="1">
      <alignment horizontal="center" vertical="center"/>
      <protection/>
    </xf>
    <xf numFmtId="14" fontId="20" fillId="0" borderId="43" xfId="62" applyNumberFormat="1" applyFont="1" applyFill="1" applyBorder="1" applyAlignment="1" applyProtection="1">
      <alignment horizontal="center" vertical="center"/>
      <protection/>
    </xf>
    <xf numFmtId="0" fontId="19" fillId="0" borderId="70" xfId="60" applyFont="1" applyBorder="1" applyAlignment="1" applyProtection="1">
      <alignment horizontal="center" vertical="center"/>
      <protection locked="0"/>
    </xf>
    <xf numFmtId="0" fontId="19" fillId="0" borderId="38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71" xfId="60" applyFont="1" applyBorder="1" applyAlignment="1" applyProtection="1">
      <alignment horizontal="center"/>
      <protection locked="0"/>
    </xf>
    <xf numFmtId="0" fontId="19" fillId="0" borderId="16" xfId="60" applyFont="1" applyBorder="1" applyAlignment="1" applyProtection="1">
      <alignment horizontal="center"/>
      <protection locked="0"/>
    </xf>
    <xf numFmtId="0" fontId="20" fillId="0" borderId="72" xfId="56" applyFont="1" applyBorder="1" applyAlignment="1">
      <alignment horizontal="center" vertical="center"/>
      <protection/>
    </xf>
    <xf numFmtId="0" fontId="20" fillId="0" borderId="73" xfId="61" applyFont="1" applyBorder="1" applyAlignment="1" applyProtection="1">
      <alignment horizontal="left" vertical="center"/>
      <protection locked="0"/>
    </xf>
    <xf numFmtId="0" fontId="19" fillId="0" borderId="17" xfId="56" applyFont="1" applyBorder="1" applyAlignment="1">
      <alignment horizontal="center"/>
      <protection/>
    </xf>
    <xf numFmtId="0" fontId="19" fillId="0" borderId="74" xfId="61" applyFont="1" applyBorder="1" applyAlignment="1" applyProtection="1">
      <alignment horizontal="center"/>
      <protection locked="0"/>
    </xf>
    <xf numFmtId="0" fontId="19" fillId="0" borderId="75" xfId="56" applyFont="1" applyBorder="1" applyAlignment="1">
      <alignment horizontal="center"/>
      <protection/>
    </xf>
    <xf numFmtId="0" fontId="19" fillId="0" borderId="71" xfId="60" applyFont="1" applyBorder="1" applyAlignment="1" applyProtection="1">
      <alignment horizontal="center" vertical="center"/>
      <protection locked="0"/>
    </xf>
    <xf numFmtId="0" fontId="19" fillId="0" borderId="76" xfId="60" applyFont="1" applyBorder="1" applyAlignment="1" applyProtection="1">
      <alignment horizontal="center"/>
      <protection locked="0"/>
    </xf>
    <xf numFmtId="0" fontId="19" fillId="0" borderId="77" xfId="61" applyFont="1" applyBorder="1" applyAlignment="1" applyProtection="1">
      <alignment horizontal="center"/>
      <protection locked="0"/>
    </xf>
    <xf numFmtId="0" fontId="19" fillId="0" borderId="24" xfId="6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0" borderId="78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/>
    </xf>
    <xf numFmtId="14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E26" sqref="E26"/>
    </sheetView>
  </sheetViews>
  <sheetFormatPr defaultColWidth="9.00390625" defaultRowHeight="12.75"/>
  <cols>
    <col min="1" max="1" width="29.00390625" style="0" customWidth="1"/>
    <col min="2" max="2" width="11.00390625" style="0" customWidth="1"/>
    <col min="4" max="4" width="14.00390625" style="0" customWidth="1"/>
    <col min="5" max="5" width="18.875" style="0" customWidth="1"/>
    <col min="6" max="6" width="23.875" style="0" customWidth="1"/>
  </cols>
  <sheetData>
    <row r="1" spans="1:6" ht="18.75">
      <c r="A1" s="83"/>
      <c r="B1" s="84"/>
      <c r="C1" s="84"/>
      <c r="D1" s="84"/>
      <c r="E1" s="84"/>
      <c r="F1" s="84"/>
    </row>
    <row r="2" spans="1:6" ht="18.75">
      <c r="A2" s="118" t="s">
        <v>84</v>
      </c>
      <c r="B2" s="118"/>
      <c r="C2" s="118"/>
      <c r="D2" s="118"/>
      <c r="E2" s="118"/>
      <c r="F2" s="85">
        <v>42151</v>
      </c>
    </row>
    <row r="3" spans="1:6" ht="19.5" thickBot="1">
      <c r="A3" s="84"/>
      <c r="B3" s="84"/>
      <c r="C3" s="84"/>
      <c r="D3" s="84"/>
      <c r="E3" s="84"/>
      <c r="F3" s="168" t="s">
        <v>95</v>
      </c>
    </row>
    <row r="4" spans="1:6" ht="12.75">
      <c r="A4" s="119" t="s">
        <v>85</v>
      </c>
      <c r="B4" s="122" t="s">
        <v>86</v>
      </c>
      <c r="C4" s="123"/>
      <c r="D4" s="124"/>
      <c r="E4" s="128" t="s">
        <v>87</v>
      </c>
      <c r="F4" s="115" t="s">
        <v>88</v>
      </c>
    </row>
    <row r="5" spans="1:6" ht="12.75">
      <c r="A5" s="120"/>
      <c r="B5" s="125"/>
      <c r="C5" s="126"/>
      <c r="D5" s="127"/>
      <c r="E5" s="129"/>
      <c r="F5" s="116"/>
    </row>
    <row r="6" spans="1:6" ht="35.25" customHeight="1">
      <c r="A6" s="121"/>
      <c r="B6" s="88" t="s">
        <v>55</v>
      </c>
      <c r="C6" s="89" t="s">
        <v>56</v>
      </c>
      <c r="D6" s="90" t="s">
        <v>21</v>
      </c>
      <c r="E6" s="130"/>
      <c r="F6" s="117"/>
    </row>
    <row r="7" spans="1:6" ht="18.75" hidden="1">
      <c r="A7" s="86"/>
      <c r="B7" s="91"/>
      <c r="C7" s="92"/>
      <c r="D7" s="93"/>
      <c r="E7" s="87"/>
      <c r="F7" s="94"/>
    </row>
    <row r="8" spans="1:6" ht="18.75">
      <c r="A8" s="95" t="s">
        <v>0</v>
      </c>
      <c r="B8" s="96"/>
      <c r="C8" s="97"/>
      <c r="D8" s="98"/>
      <c r="E8" s="99"/>
      <c r="F8" s="100"/>
    </row>
    <row r="9" spans="1:6" ht="18.75">
      <c r="A9" s="95" t="s">
        <v>89</v>
      </c>
      <c r="B9" s="167">
        <v>4032</v>
      </c>
      <c r="C9" s="97">
        <v>3000</v>
      </c>
      <c r="D9" s="98">
        <f>C9/B9*100</f>
        <v>74.40476190476191</v>
      </c>
      <c r="E9" s="99">
        <v>200</v>
      </c>
      <c r="F9" s="100">
        <v>4000</v>
      </c>
    </row>
    <row r="10" spans="1:6" ht="18.75">
      <c r="A10" s="95" t="s">
        <v>90</v>
      </c>
      <c r="B10" s="167">
        <v>6692</v>
      </c>
      <c r="C10" s="97">
        <v>4441</v>
      </c>
      <c r="D10" s="98">
        <f>C10/B10*100</f>
        <v>66.36282127913927</v>
      </c>
      <c r="E10" s="99">
        <v>13146</v>
      </c>
      <c r="F10" s="100">
        <v>134</v>
      </c>
    </row>
    <row r="11" spans="1:6" ht="18.75">
      <c r="A11" s="95" t="s">
        <v>1</v>
      </c>
      <c r="B11" s="167"/>
      <c r="C11" s="97"/>
      <c r="D11" s="98"/>
      <c r="E11" s="99"/>
      <c r="F11" s="100"/>
    </row>
    <row r="12" spans="1:6" ht="18.75">
      <c r="A12" s="95" t="s">
        <v>2</v>
      </c>
      <c r="B12" s="167"/>
      <c r="C12" s="97"/>
      <c r="D12" s="98"/>
      <c r="E12" s="99"/>
      <c r="F12" s="100"/>
    </row>
    <row r="13" spans="1:6" ht="18.75">
      <c r="A13" s="95" t="s">
        <v>79</v>
      </c>
      <c r="B13" s="167">
        <v>10658</v>
      </c>
      <c r="C13" s="97">
        <v>6993</v>
      </c>
      <c r="D13" s="98">
        <f>C13/B13*100</f>
        <v>65.61268530681178</v>
      </c>
      <c r="E13" s="99">
        <v>11745</v>
      </c>
      <c r="F13" s="100"/>
    </row>
    <row r="14" spans="1:6" ht="18.75">
      <c r="A14" s="95" t="s">
        <v>3</v>
      </c>
      <c r="B14" s="167">
        <v>15725</v>
      </c>
      <c r="C14" s="97">
        <v>4747</v>
      </c>
      <c r="D14" s="98">
        <f>C14/B14*100</f>
        <v>30.18759936406995</v>
      </c>
      <c r="E14" s="99">
        <v>18637</v>
      </c>
      <c r="F14" s="100">
        <v>85</v>
      </c>
    </row>
    <row r="15" spans="1:6" ht="18.75">
      <c r="A15" s="95" t="s">
        <v>4</v>
      </c>
      <c r="B15" s="167"/>
      <c r="C15" s="97"/>
      <c r="D15" s="98"/>
      <c r="E15" s="99"/>
      <c r="F15" s="100"/>
    </row>
    <row r="16" spans="1:6" ht="18.75">
      <c r="A16" s="95" t="s">
        <v>5</v>
      </c>
      <c r="B16" s="167"/>
      <c r="C16" s="97"/>
      <c r="D16" s="98"/>
      <c r="E16" s="99"/>
      <c r="F16" s="100"/>
    </row>
    <row r="17" spans="1:6" ht="18.75">
      <c r="A17" s="95" t="s">
        <v>6</v>
      </c>
      <c r="B17" s="167">
        <v>10673</v>
      </c>
      <c r="C17" s="97">
        <v>9000</v>
      </c>
      <c r="D17" s="98">
        <f>C17/B17*100</f>
        <v>84.3249320715825</v>
      </c>
      <c r="E17" s="99">
        <v>17000</v>
      </c>
      <c r="F17" s="100">
        <v>1200</v>
      </c>
    </row>
    <row r="18" spans="1:6" ht="18.75">
      <c r="A18" s="95" t="s">
        <v>7</v>
      </c>
      <c r="B18" s="167">
        <v>14166</v>
      </c>
      <c r="C18" s="97">
        <v>12180</v>
      </c>
      <c r="D18" s="98">
        <f>C18/B18*100</f>
        <v>85.98051673019907</v>
      </c>
      <c r="E18" s="99">
        <v>6120</v>
      </c>
      <c r="F18" s="100">
        <v>3830</v>
      </c>
    </row>
    <row r="19" spans="1:6" ht="18.75">
      <c r="A19" s="95" t="s">
        <v>8</v>
      </c>
      <c r="B19" s="167"/>
      <c r="C19" s="97"/>
      <c r="D19" s="98"/>
      <c r="E19" s="99"/>
      <c r="F19" s="100"/>
    </row>
    <row r="20" spans="1:6" ht="18.75">
      <c r="A20" s="95" t="s">
        <v>91</v>
      </c>
      <c r="B20" s="167"/>
      <c r="C20" s="97"/>
      <c r="D20" s="98"/>
      <c r="E20" s="99"/>
      <c r="F20" s="100"/>
    </row>
    <row r="21" spans="1:6" ht="18.75">
      <c r="A21" s="95" t="s">
        <v>9</v>
      </c>
      <c r="B21" s="167"/>
      <c r="C21" s="97"/>
      <c r="D21" s="98"/>
      <c r="E21" s="99"/>
      <c r="F21" s="100"/>
    </row>
    <row r="22" spans="1:6" ht="18.75">
      <c r="A22" s="95" t="s">
        <v>10</v>
      </c>
      <c r="B22" s="167"/>
      <c r="C22" s="97"/>
      <c r="D22" s="98"/>
      <c r="E22" s="99"/>
      <c r="F22" s="100"/>
    </row>
    <row r="23" spans="1:6" ht="18.75">
      <c r="A23" s="95" t="s">
        <v>92</v>
      </c>
      <c r="B23" s="167"/>
      <c r="C23" s="97"/>
      <c r="D23" s="98"/>
      <c r="E23" s="99"/>
      <c r="F23" s="100"/>
    </row>
    <row r="24" spans="1:6" ht="18.75">
      <c r="A24" s="95" t="s">
        <v>93</v>
      </c>
      <c r="B24" s="167"/>
      <c r="C24" s="97"/>
      <c r="D24" s="98"/>
      <c r="E24" s="99"/>
      <c r="F24" s="100"/>
    </row>
    <row r="25" spans="1:6" ht="18.75">
      <c r="A25" s="95" t="s">
        <v>11</v>
      </c>
      <c r="B25" s="167"/>
      <c r="C25" s="97"/>
      <c r="D25" s="98"/>
      <c r="E25" s="99"/>
      <c r="F25" s="100"/>
    </row>
    <row r="26" spans="1:6" ht="18.75">
      <c r="A26" s="95" t="s">
        <v>12</v>
      </c>
      <c r="B26" s="167"/>
      <c r="C26" s="97"/>
      <c r="D26" s="98"/>
      <c r="E26" s="99"/>
      <c r="F26" s="100"/>
    </row>
    <row r="27" spans="1:6" ht="18.75">
      <c r="A27" s="95" t="s">
        <v>94</v>
      </c>
      <c r="B27" s="167"/>
      <c r="C27" s="97"/>
      <c r="D27" s="98"/>
      <c r="E27" s="99"/>
      <c r="F27" s="100"/>
    </row>
    <row r="28" spans="1:6" ht="18.75">
      <c r="A28" s="95" t="s">
        <v>13</v>
      </c>
      <c r="B28" s="167">
        <v>21778</v>
      </c>
      <c r="C28" s="97">
        <v>8033</v>
      </c>
      <c r="D28" s="98">
        <f>C28/B28*100</f>
        <v>36.88584810359078</v>
      </c>
      <c r="E28" s="99">
        <v>20707</v>
      </c>
      <c r="F28" s="100">
        <v>1500</v>
      </c>
    </row>
    <row r="29" spans="1:6" ht="0.75" customHeight="1" thickBot="1">
      <c r="A29" s="101"/>
      <c r="B29" s="102"/>
      <c r="C29" s="103"/>
      <c r="D29" s="104"/>
      <c r="E29" s="105"/>
      <c r="F29" s="106"/>
    </row>
    <row r="30" spans="1:6" ht="19.5" thickBot="1">
      <c r="A30" s="107" t="s">
        <v>58</v>
      </c>
      <c r="B30" s="108">
        <f>SUM(B8:B28)</f>
        <v>83724</v>
      </c>
      <c r="C30" s="109">
        <f>SUM(C8:C28)</f>
        <v>48394</v>
      </c>
      <c r="D30" s="110">
        <f>C30/B30*100</f>
        <v>57.801825044192825</v>
      </c>
      <c r="E30" s="111">
        <f>SUM(E8:E28)</f>
        <v>87555</v>
      </c>
      <c r="F30" s="112">
        <f>SUM(F8:F28)</f>
        <v>10749</v>
      </c>
    </row>
  </sheetData>
  <mergeCells count="5">
    <mergeCell ref="F4:F6"/>
    <mergeCell ref="A2:E2"/>
    <mergeCell ref="A4:A6"/>
    <mergeCell ref="B4:D5"/>
    <mergeCell ref="E4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C7" sqref="C7:C29"/>
    </sheetView>
  </sheetViews>
  <sheetFormatPr defaultColWidth="9.00390625" defaultRowHeight="12.75"/>
  <cols>
    <col min="1" max="1" width="21.00390625" style="0" customWidth="1"/>
    <col min="2" max="2" width="8.875" style="0" customWidth="1"/>
    <col min="3" max="3" width="8.625" style="0" customWidth="1"/>
    <col min="4" max="4" width="8.25390625" style="0" customWidth="1"/>
    <col min="5" max="5" width="8.75390625" style="0" customWidth="1"/>
    <col min="6" max="6" width="8.375" style="0" customWidth="1"/>
    <col min="7" max="7" width="8.125" style="0" customWidth="1"/>
    <col min="8" max="9" width="7.75390625" style="0" customWidth="1"/>
    <col min="10" max="10" width="7.625" style="0" customWidth="1"/>
    <col min="11" max="11" width="8.25390625" style="0" customWidth="1"/>
    <col min="12" max="12" width="7.875" style="0" customWidth="1"/>
    <col min="13" max="14" width="8.25390625" style="0" customWidth="1"/>
    <col min="15" max="15" width="8.00390625" style="0" customWidth="1"/>
    <col min="16" max="16" width="8.25390625" style="0" customWidth="1"/>
  </cols>
  <sheetData>
    <row r="1" spans="1:16" ht="18.75">
      <c r="A1" s="114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4"/>
      <c r="O1" s="132">
        <v>42517</v>
      </c>
      <c r="P1" s="132"/>
    </row>
    <row r="2" spans="1:16" ht="16.5" thickBot="1">
      <c r="A2" s="133" t="s">
        <v>62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4"/>
      <c r="P2" s="134"/>
    </row>
    <row r="3" spans="1:16" ht="16.5" thickBot="1">
      <c r="A3" s="131" t="s">
        <v>63</v>
      </c>
      <c r="B3" s="113" t="s">
        <v>64</v>
      </c>
      <c r="C3" s="113"/>
      <c r="D3" s="113"/>
      <c r="E3" s="140" t="s">
        <v>65</v>
      </c>
      <c r="F3" s="140"/>
      <c r="G3" s="140"/>
      <c r="H3" s="140"/>
      <c r="I3" s="140"/>
      <c r="J3" s="140"/>
      <c r="K3" s="141" t="s">
        <v>66</v>
      </c>
      <c r="L3" s="141"/>
      <c r="M3" s="113" t="s">
        <v>67</v>
      </c>
      <c r="N3" s="113"/>
      <c r="O3" s="113"/>
      <c r="P3" s="113"/>
    </row>
    <row r="4" spans="1:16" ht="16.5" thickBot="1">
      <c r="A4" s="131"/>
      <c r="B4" s="136" t="s">
        <v>68</v>
      </c>
      <c r="C4" s="137" t="s">
        <v>69</v>
      </c>
      <c r="D4" s="137"/>
      <c r="E4" s="140"/>
      <c r="F4" s="140"/>
      <c r="G4" s="140"/>
      <c r="H4" s="140"/>
      <c r="I4" s="140"/>
      <c r="J4" s="140"/>
      <c r="K4" s="146" t="s">
        <v>70</v>
      </c>
      <c r="L4" s="146"/>
      <c r="M4" s="147" t="s">
        <v>71</v>
      </c>
      <c r="N4" s="147"/>
      <c r="O4" s="143" t="s">
        <v>20</v>
      </c>
      <c r="P4" s="143"/>
    </row>
    <row r="5" spans="1:16" ht="16.5" thickBot="1">
      <c r="A5" s="131"/>
      <c r="B5" s="136"/>
      <c r="C5" s="138" t="s">
        <v>72</v>
      </c>
      <c r="D5" s="138"/>
      <c r="E5" s="139" t="s">
        <v>73</v>
      </c>
      <c r="F5" s="139"/>
      <c r="G5" s="142" t="s">
        <v>74</v>
      </c>
      <c r="H5" s="142"/>
      <c r="I5" s="144" t="s">
        <v>75</v>
      </c>
      <c r="J5" s="144"/>
      <c r="K5" s="145" t="s">
        <v>76</v>
      </c>
      <c r="L5" s="145"/>
      <c r="M5" s="148" t="s">
        <v>74</v>
      </c>
      <c r="N5" s="148"/>
      <c r="O5" s="135" t="s">
        <v>74</v>
      </c>
      <c r="P5" s="135"/>
    </row>
    <row r="6" spans="1:16" ht="16.5" thickBot="1">
      <c r="A6" s="131"/>
      <c r="B6" s="136"/>
      <c r="C6" s="25" t="s">
        <v>83</v>
      </c>
      <c r="D6" s="25" t="s">
        <v>96</v>
      </c>
      <c r="E6" s="26" t="s">
        <v>77</v>
      </c>
      <c r="F6" s="27" t="s">
        <v>78</v>
      </c>
      <c r="G6" s="26" t="s">
        <v>77</v>
      </c>
      <c r="H6" s="27" t="s">
        <v>78</v>
      </c>
      <c r="I6" s="26" t="s">
        <v>77</v>
      </c>
      <c r="J6" s="28" t="s">
        <v>78</v>
      </c>
      <c r="K6" s="26" t="s">
        <v>77</v>
      </c>
      <c r="L6" s="29" t="s">
        <v>78</v>
      </c>
      <c r="M6" s="26" t="s">
        <v>77</v>
      </c>
      <c r="N6" s="27" t="s">
        <v>78</v>
      </c>
      <c r="O6" s="30" t="s">
        <v>77</v>
      </c>
      <c r="P6" s="27" t="s">
        <v>78</v>
      </c>
    </row>
    <row r="7" spans="1:16" ht="18.75" customHeight="1">
      <c r="A7" s="31" t="s">
        <v>0</v>
      </c>
      <c r="B7" s="32">
        <v>56</v>
      </c>
      <c r="C7" s="33">
        <v>56</v>
      </c>
      <c r="D7" s="33">
        <v>56</v>
      </c>
      <c r="E7" s="34">
        <v>44.4</v>
      </c>
      <c r="F7" s="35">
        <v>47.6</v>
      </c>
      <c r="G7" s="34">
        <v>0.4</v>
      </c>
      <c r="H7" s="36">
        <v>0.4</v>
      </c>
      <c r="I7" s="34">
        <v>0.3</v>
      </c>
      <c r="J7" s="37">
        <v>0.3</v>
      </c>
      <c r="K7" s="38">
        <f aca="true" t="shared" si="0" ref="K7:K28">G7/D7*1000</f>
        <v>7.142857142857143</v>
      </c>
      <c r="L7" s="39">
        <v>7.142857142857143</v>
      </c>
      <c r="M7" s="40">
        <v>6.5</v>
      </c>
      <c r="N7" s="41">
        <v>6.5</v>
      </c>
      <c r="O7" s="42">
        <v>0.5</v>
      </c>
      <c r="P7" s="43">
        <v>0.5</v>
      </c>
    </row>
    <row r="8" spans="1:16" ht="15.75" customHeight="1">
      <c r="A8" s="44" t="s">
        <v>14</v>
      </c>
      <c r="B8" s="45">
        <v>1004</v>
      </c>
      <c r="C8" s="46">
        <v>1094</v>
      </c>
      <c r="D8" s="46">
        <v>1094</v>
      </c>
      <c r="E8" s="47">
        <v>1174.2</v>
      </c>
      <c r="F8" s="48">
        <v>1047.2</v>
      </c>
      <c r="G8" s="47">
        <v>11.3</v>
      </c>
      <c r="H8" s="49">
        <v>8.8</v>
      </c>
      <c r="I8" s="47">
        <v>9.6</v>
      </c>
      <c r="J8" s="50">
        <v>7.6</v>
      </c>
      <c r="K8" s="51">
        <f t="shared" si="0"/>
        <v>10.3290676416819</v>
      </c>
      <c r="L8" s="52">
        <v>9.482758620689657</v>
      </c>
      <c r="M8" s="53">
        <v>465</v>
      </c>
      <c r="N8" s="54">
        <v>465</v>
      </c>
      <c r="O8" s="55">
        <v>3</v>
      </c>
      <c r="P8" s="56">
        <v>3</v>
      </c>
    </row>
    <row r="9" spans="1:16" ht="17.25" customHeight="1">
      <c r="A9" s="57" t="s">
        <v>15</v>
      </c>
      <c r="B9" s="45">
        <v>1149</v>
      </c>
      <c r="C9" s="46">
        <v>1149</v>
      </c>
      <c r="D9" s="46">
        <v>1149</v>
      </c>
      <c r="E9" s="47">
        <v>1277.1</v>
      </c>
      <c r="F9" s="48">
        <v>1166.2</v>
      </c>
      <c r="G9" s="47">
        <v>12.1</v>
      </c>
      <c r="H9" s="49">
        <v>9.8</v>
      </c>
      <c r="I9" s="47">
        <v>10.2</v>
      </c>
      <c r="J9" s="50">
        <v>6.7</v>
      </c>
      <c r="K9" s="51">
        <f t="shared" si="0"/>
        <v>10.530896431679722</v>
      </c>
      <c r="L9" s="52">
        <v>10.537634408602152</v>
      </c>
      <c r="M9" s="53">
        <v>588</v>
      </c>
      <c r="N9" s="54">
        <v>524</v>
      </c>
      <c r="O9" s="55">
        <v>4</v>
      </c>
      <c r="P9" s="56">
        <v>4</v>
      </c>
    </row>
    <row r="10" spans="1:16" ht="15.75" customHeight="1">
      <c r="A10" s="57" t="s">
        <v>1</v>
      </c>
      <c r="B10" s="45">
        <v>299</v>
      </c>
      <c r="C10" s="46">
        <v>333</v>
      </c>
      <c r="D10" s="46">
        <v>333</v>
      </c>
      <c r="E10" s="47">
        <v>319.2</v>
      </c>
      <c r="F10" s="48">
        <v>285.6</v>
      </c>
      <c r="G10" s="47">
        <v>3</v>
      </c>
      <c r="H10" s="49">
        <v>2.4</v>
      </c>
      <c r="I10" s="47">
        <v>2.9</v>
      </c>
      <c r="J10" s="50">
        <v>2.3</v>
      </c>
      <c r="K10" s="51">
        <f t="shared" si="0"/>
        <v>9.00900900900901</v>
      </c>
      <c r="L10" s="52">
        <v>8.19112627986348</v>
      </c>
      <c r="M10" s="53">
        <v>482</v>
      </c>
      <c r="N10" s="54">
        <v>429</v>
      </c>
      <c r="O10" s="55">
        <v>4</v>
      </c>
      <c r="P10" s="56">
        <v>3.5</v>
      </c>
    </row>
    <row r="11" spans="1:16" ht="15" customHeight="1">
      <c r="A11" s="57" t="s">
        <v>2</v>
      </c>
      <c r="B11" s="45">
        <v>690</v>
      </c>
      <c r="C11" s="46">
        <v>690</v>
      </c>
      <c r="D11" s="46">
        <v>690</v>
      </c>
      <c r="E11" s="47">
        <v>852.1</v>
      </c>
      <c r="F11" s="48">
        <v>798</v>
      </c>
      <c r="G11" s="47">
        <v>7.3</v>
      </c>
      <c r="H11" s="49">
        <v>7.1</v>
      </c>
      <c r="I11" s="47">
        <v>6.4</v>
      </c>
      <c r="J11" s="50">
        <v>6.2</v>
      </c>
      <c r="K11" s="51">
        <f t="shared" si="0"/>
        <v>10.579710144927535</v>
      </c>
      <c r="L11" s="52">
        <v>10.289855072463768</v>
      </c>
      <c r="M11" s="53">
        <v>839</v>
      </c>
      <c r="N11" s="54">
        <v>631</v>
      </c>
      <c r="O11" s="55">
        <v>8</v>
      </c>
      <c r="P11" s="56">
        <v>7.1</v>
      </c>
    </row>
    <row r="12" spans="1:16" ht="15.75" customHeight="1">
      <c r="A12" s="57" t="s">
        <v>79</v>
      </c>
      <c r="B12" s="45">
        <v>433</v>
      </c>
      <c r="C12" s="46">
        <v>467</v>
      </c>
      <c r="D12" s="46">
        <v>467</v>
      </c>
      <c r="E12" s="47">
        <v>786.9</v>
      </c>
      <c r="F12" s="48">
        <v>785.4</v>
      </c>
      <c r="G12" s="47">
        <v>8</v>
      </c>
      <c r="H12" s="49">
        <v>6.6</v>
      </c>
      <c r="I12" s="47">
        <v>7.8</v>
      </c>
      <c r="J12" s="50">
        <v>6.1</v>
      </c>
      <c r="K12" s="51">
        <f t="shared" si="0"/>
        <v>17.130620985010708</v>
      </c>
      <c r="L12" s="52">
        <v>15.384615384615383</v>
      </c>
      <c r="M12" s="53">
        <v>1134.6</v>
      </c>
      <c r="N12" s="54">
        <v>659.6</v>
      </c>
      <c r="O12" s="55">
        <v>7.6</v>
      </c>
      <c r="P12" s="56">
        <v>9.6</v>
      </c>
    </row>
    <row r="13" spans="1:16" ht="15" customHeight="1">
      <c r="A13" s="57" t="s">
        <v>3</v>
      </c>
      <c r="B13" s="45">
        <v>1659</v>
      </c>
      <c r="C13" s="46">
        <v>1530</v>
      </c>
      <c r="D13" s="46">
        <v>1530</v>
      </c>
      <c r="E13" s="47">
        <v>1762</v>
      </c>
      <c r="F13" s="48">
        <v>2130.1</v>
      </c>
      <c r="G13" s="47">
        <v>17.2</v>
      </c>
      <c r="H13" s="49">
        <v>15.7</v>
      </c>
      <c r="I13" s="47">
        <v>15</v>
      </c>
      <c r="J13" s="50">
        <v>14.6</v>
      </c>
      <c r="K13" s="51">
        <f t="shared" si="0"/>
        <v>11.241830065359476</v>
      </c>
      <c r="L13" s="52">
        <v>10.78963230861965</v>
      </c>
      <c r="M13" s="53">
        <v>448</v>
      </c>
      <c r="N13" s="54">
        <v>442</v>
      </c>
      <c r="O13" s="55">
        <v>4</v>
      </c>
      <c r="P13" s="56">
        <v>4</v>
      </c>
    </row>
    <row r="14" spans="1:16" ht="16.5" customHeight="1">
      <c r="A14" s="57" t="s">
        <v>4</v>
      </c>
      <c r="B14" s="45">
        <v>2742</v>
      </c>
      <c r="C14" s="46">
        <v>2742</v>
      </c>
      <c r="D14" s="46">
        <v>2742</v>
      </c>
      <c r="E14" s="47">
        <v>3727.8</v>
      </c>
      <c r="F14" s="48">
        <v>4998</v>
      </c>
      <c r="G14" s="47">
        <v>32.7</v>
      </c>
      <c r="H14" s="49">
        <v>42</v>
      </c>
      <c r="I14" s="47">
        <v>28.7</v>
      </c>
      <c r="J14" s="50">
        <v>37.8</v>
      </c>
      <c r="K14" s="51">
        <f t="shared" si="0"/>
        <v>11.925601750547047</v>
      </c>
      <c r="L14" s="52">
        <v>13.03538175046555</v>
      </c>
      <c r="M14" s="53">
        <v>1824</v>
      </c>
      <c r="N14" s="54">
        <v>1851</v>
      </c>
      <c r="O14" s="55">
        <v>27</v>
      </c>
      <c r="P14" s="56">
        <v>27</v>
      </c>
    </row>
    <row r="15" spans="1:16" ht="18" customHeight="1">
      <c r="A15" s="57" t="s">
        <v>5</v>
      </c>
      <c r="B15" s="45">
        <v>711</v>
      </c>
      <c r="C15" s="46">
        <v>706</v>
      </c>
      <c r="D15" s="46">
        <v>706</v>
      </c>
      <c r="E15" s="47">
        <v>803.6</v>
      </c>
      <c r="F15" s="48">
        <v>761.6</v>
      </c>
      <c r="G15" s="47">
        <v>7.1</v>
      </c>
      <c r="H15" s="49">
        <v>6.4</v>
      </c>
      <c r="I15" s="47">
        <v>6.6</v>
      </c>
      <c r="J15" s="50">
        <v>5.7</v>
      </c>
      <c r="K15" s="51">
        <f t="shared" si="0"/>
        <v>10.056657223796034</v>
      </c>
      <c r="L15" s="52">
        <v>9.846153846153847</v>
      </c>
      <c r="M15" s="53">
        <v>38.1</v>
      </c>
      <c r="N15" s="54">
        <v>35.1</v>
      </c>
      <c r="O15" s="55">
        <v>0.3</v>
      </c>
      <c r="P15" s="56">
        <v>0.3</v>
      </c>
    </row>
    <row r="16" spans="1:16" ht="20.25" customHeight="1">
      <c r="A16" s="57" t="s">
        <v>6</v>
      </c>
      <c r="B16" s="45">
        <v>600</v>
      </c>
      <c r="C16" s="46">
        <v>606</v>
      </c>
      <c r="D16" s="46">
        <v>606</v>
      </c>
      <c r="E16" s="47">
        <v>983.7</v>
      </c>
      <c r="F16" s="48">
        <v>1023.4</v>
      </c>
      <c r="G16" s="47">
        <v>9.7</v>
      </c>
      <c r="H16" s="49">
        <v>8.6</v>
      </c>
      <c r="I16" s="47">
        <v>8.9</v>
      </c>
      <c r="J16" s="50">
        <v>7.5</v>
      </c>
      <c r="K16" s="51">
        <f t="shared" si="0"/>
        <v>16.006600660066006</v>
      </c>
      <c r="L16" s="52">
        <v>14.60101867572156</v>
      </c>
      <c r="M16" s="53">
        <v>1477</v>
      </c>
      <c r="N16" s="54">
        <v>1310</v>
      </c>
      <c r="O16" s="55">
        <v>15</v>
      </c>
      <c r="P16" s="56">
        <v>10</v>
      </c>
    </row>
    <row r="17" spans="1:16" ht="16.5" customHeight="1">
      <c r="A17" s="57" t="s">
        <v>7</v>
      </c>
      <c r="B17" s="45">
        <v>950</v>
      </c>
      <c r="C17" s="46">
        <v>950</v>
      </c>
      <c r="D17" s="46">
        <v>950</v>
      </c>
      <c r="E17" s="47">
        <v>1618.8</v>
      </c>
      <c r="F17" s="48">
        <v>1606.5</v>
      </c>
      <c r="G17" s="47">
        <v>14.2</v>
      </c>
      <c r="H17" s="49">
        <v>13.5</v>
      </c>
      <c r="I17" s="47">
        <v>13.6</v>
      </c>
      <c r="J17" s="50">
        <v>12.8</v>
      </c>
      <c r="K17" s="51">
        <f t="shared" si="0"/>
        <v>14.947368421052632</v>
      </c>
      <c r="L17" s="52">
        <v>14.2</v>
      </c>
      <c r="M17" s="53">
        <v>990</v>
      </c>
      <c r="N17" s="54">
        <v>505</v>
      </c>
      <c r="O17" s="55">
        <v>5</v>
      </c>
      <c r="P17" s="56">
        <v>5</v>
      </c>
    </row>
    <row r="18" spans="1:16" ht="15.75" customHeight="1">
      <c r="A18" s="57" t="s">
        <v>8</v>
      </c>
      <c r="B18" s="45">
        <v>314</v>
      </c>
      <c r="C18" s="46">
        <v>382</v>
      </c>
      <c r="D18" s="46">
        <v>382</v>
      </c>
      <c r="E18" s="47">
        <v>534</v>
      </c>
      <c r="F18" s="48">
        <v>273.7</v>
      </c>
      <c r="G18" s="47">
        <v>4.2</v>
      </c>
      <c r="H18" s="49">
        <v>2.3</v>
      </c>
      <c r="I18" s="47">
        <v>2.9</v>
      </c>
      <c r="J18" s="50">
        <v>1.8</v>
      </c>
      <c r="K18" s="51">
        <f t="shared" si="0"/>
        <v>10.99476439790576</v>
      </c>
      <c r="L18" s="52">
        <v>9.311740890688258</v>
      </c>
      <c r="M18" s="53">
        <v>1063.9</v>
      </c>
      <c r="N18" s="54">
        <v>273</v>
      </c>
      <c r="O18" s="55">
        <v>11</v>
      </c>
      <c r="P18" s="56">
        <v>3.6</v>
      </c>
    </row>
    <row r="19" spans="1:16" ht="16.5" customHeight="1">
      <c r="A19" s="57" t="s">
        <v>16</v>
      </c>
      <c r="B19" s="45">
        <v>1326</v>
      </c>
      <c r="C19" s="46">
        <v>1373</v>
      </c>
      <c r="D19" s="46">
        <v>1373</v>
      </c>
      <c r="E19" s="47">
        <v>1469.7</v>
      </c>
      <c r="F19" s="48">
        <v>1654.1</v>
      </c>
      <c r="G19" s="47">
        <v>15.6</v>
      </c>
      <c r="H19" s="49">
        <v>13.9</v>
      </c>
      <c r="I19" s="47">
        <v>14.2</v>
      </c>
      <c r="J19" s="50">
        <v>10.9</v>
      </c>
      <c r="K19" s="51">
        <f t="shared" si="0"/>
        <v>11.361981063364894</v>
      </c>
      <c r="L19" s="52">
        <v>10.594512195121952</v>
      </c>
      <c r="M19" s="53">
        <v>507</v>
      </c>
      <c r="N19" s="54">
        <v>490</v>
      </c>
      <c r="O19" s="55">
        <v>4</v>
      </c>
      <c r="P19" s="56">
        <v>4</v>
      </c>
    </row>
    <row r="20" spans="1:16" ht="15.75" customHeight="1">
      <c r="A20" s="57" t="s">
        <v>9</v>
      </c>
      <c r="B20" s="45">
        <v>1300</v>
      </c>
      <c r="C20" s="46">
        <v>1281</v>
      </c>
      <c r="D20" s="46">
        <v>1281</v>
      </c>
      <c r="E20" s="47">
        <v>1803</v>
      </c>
      <c r="F20" s="48">
        <v>2225.3</v>
      </c>
      <c r="G20" s="47">
        <v>17</v>
      </c>
      <c r="H20" s="49">
        <v>18.7</v>
      </c>
      <c r="I20" s="47">
        <v>15</v>
      </c>
      <c r="J20" s="50">
        <v>15.6</v>
      </c>
      <c r="K20" s="51">
        <f t="shared" si="0"/>
        <v>13.27088212334114</v>
      </c>
      <c r="L20" s="52">
        <v>14.643696162881755</v>
      </c>
      <c r="M20" s="53">
        <v>117.8</v>
      </c>
      <c r="N20" s="54">
        <v>131</v>
      </c>
      <c r="O20" s="55">
        <v>1.2</v>
      </c>
      <c r="P20" s="56">
        <v>1</v>
      </c>
    </row>
    <row r="21" spans="1:16" ht="19.5" customHeight="1">
      <c r="A21" s="57" t="s">
        <v>10</v>
      </c>
      <c r="B21" s="45">
        <v>933</v>
      </c>
      <c r="C21" s="46">
        <v>962</v>
      </c>
      <c r="D21" s="46">
        <v>962</v>
      </c>
      <c r="E21" s="47">
        <v>650.4</v>
      </c>
      <c r="F21" s="48">
        <v>1011.5</v>
      </c>
      <c r="G21" s="47">
        <v>8.1</v>
      </c>
      <c r="H21" s="49">
        <v>8.5</v>
      </c>
      <c r="I21" s="47">
        <v>7.5</v>
      </c>
      <c r="J21" s="50">
        <v>6.9</v>
      </c>
      <c r="K21" s="51">
        <f t="shared" si="0"/>
        <v>8.419958419958421</v>
      </c>
      <c r="L21" s="52">
        <v>9.289617486338797</v>
      </c>
      <c r="M21" s="53">
        <v>278.4</v>
      </c>
      <c r="N21" s="54">
        <v>287</v>
      </c>
      <c r="O21" s="55">
        <v>1.9</v>
      </c>
      <c r="P21" s="56">
        <v>2.2</v>
      </c>
    </row>
    <row r="22" spans="1:16" ht="15.75" customHeight="1">
      <c r="A22" s="57" t="s">
        <v>17</v>
      </c>
      <c r="B22" s="45">
        <v>976</v>
      </c>
      <c r="C22" s="46">
        <v>1005</v>
      </c>
      <c r="D22" s="46">
        <v>1005</v>
      </c>
      <c r="E22" s="47">
        <v>1322.7</v>
      </c>
      <c r="F22" s="48">
        <v>1499.4</v>
      </c>
      <c r="G22" s="47">
        <v>13.9</v>
      </c>
      <c r="H22" s="49">
        <v>12.6</v>
      </c>
      <c r="I22" s="47">
        <v>12.8</v>
      </c>
      <c r="J22" s="50">
        <v>12.3</v>
      </c>
      <c r="K22" s="51">
        <f t="shared" si="0"/>
        <v>13.830845771144277</v>
      </c>
      <c r="L22" s="52">
        <v>12.625250501002004</v>
      </c>
      <c r="M22" s="53">
        <v>1127</v>
      </c>
      <c r="N22" s="54">
        <v>1002</v>
      </c>
      <c r="O22" s="55">
        <v>7.7</v>
      </c>
      <c r="P22" s="56">
        <v>8.4</v>
      </c>
    </row>
    <row r="23" spans="1:16" ht="18" customHeight="1">
      <c r="A23" s="57" t="s">
        <v>18</v>
      </c>
      <c r="B23" s="45">
        <v>1980</v>
      </c>
      <c r="C23" s="46">
        <v>1980</v>
      </c>
      <c r="D23" s="46">
        <v>1980</v>
      </c>
      <c r="E23" s="47">
        <v>4183.8</v>
      </c>
      <c r="F23" s="48">
        <v>4736.2</v>
      </c>
      <c r="G23" s="47">
        <v>37.2</v>
      </c>
      <c r="H23" s="49">
        <v>39.8</v>
      </c>
      <c r="I23" s="47">
        <v>35.4</v>
      </c>
      <c r="J23" s="50">
        <v>35.2</v>
      </c>
      <c r="K23" s="51">
        <f t="shared" si="0"/>
        <v>18.787878787878793</v>
      </c>
      <c r="L23" s="52">
        <v>19.95987963891675</v>
      </c>
      <c r="M23" s="53">
        <v>419.6</v>
      </c>
      <c r="N23" s="54">
        <v>457.3</v>
      </c>
      <c r="O23" s="55">
        <v>5.4</v>
      </c>
      <c r="P23" s="56">
        <v>4.5</v>
      </c>
    </row>
    <row r="24" spans="1:16" ht="17.25" customHeight="1">
      <c r="A24" s="57" t="s">
        <v>11</v>
      </c>
      <c r="B24" s="45">
        <v>328</v>
      </c>
      <c r="C24" s="46">
        <v>358</v>
      </c>
      <c r="D24" s="46">
        <v>358</v>
      </c>
      <c r="E24" s="47">
        <v>650.2</v>
      </c>
      <c r="F24" s="48">
        <v>226.1</v>
      </c>
      <c r="G24" s="47">
        <v>3.1</v>
      </c>
      <c r="H24" s="49">
        <v>1.9</v>
      </c>
      <c r="I24" s="47">
        <v>1.9</v>
      </c>
      <c r="J24" s="50">
        <v>1.1</v>
      </c>
      <c r="K24" s="51">
        <f t="shared" si="0"/>
        <v>8.65921787709497</v>
      </c>
      <c r="L24" s="52">
        <v>7.569721115537848</v>
      </c>
      <c r="M24" s="53">
        <v>998</v>
      </c>
      <c r="N24" s="54">
        <v>303</v>
      </c>
      <c r="O24" s="55">
        <v>2</v>
      </c>
      <c r="P24" s="56">
        <v>3</v>
      </c>
    </row>
    <row r="25" spans="1:16" ht="16.5" customHeight="1">
      <c r="A25" s="57" t="s">
        <v>12</v>
      </c>
      <c r="B25" s="45">
        <v>1497</v>
      </c>
      <c r="C25" s="46">
        <v>1387</v>
      </c>
      <c r="D25" s="46">
        <v>1387</v>
      </c>
      <c r="E25" s="47">
        <v>1881</v>
      </c>
      <c r="F25" s="48">
        <v>1951.6</v>
      </c>
      <c r="G25" s="47">
        <v>17.1</v>
      </c>
      <c r="H25" s="49">
        <v>16.4</v>
      </c>
      <c r="I25" s="47">
        <v>16.2</v>
      </c>
      <c r="J25" s="50">
        <v>14.8</v>
      </c>
      <c r="K25" s="51">
        <f t="shared" si="0"/>
        <v>12.328767123287673</v>
      </c>
      <c r="L25" s="52">
        <v>10.955243820975282</v>
      </c>
      <c r="M25" s="53"/>
      <c r="N25" s="54"/>
      <c r="O25" s="55"/>
      <c r="P25" s="56"/>
    </row>
    <row r="26" spans="1:16" ht="15.75" customHeight="1">
      <c r="A26" s="57" t="s">
        <v>19</v>
      </c>
      <c r="B26" s="45">
        <v>551</v>
      </c>
      <c r="C26" s="46">
        <v>539</v>
      </c>
      <c r="D26" s="46">
        <v>539</v>
      </c>
      <c r="E26" s="47">
        <v>513.3</v>
      </c>
      <c r="F26" s="48">
        <v>583.1</v>
      </c>
      <c r="G26" s="47">
        <v>6.3</v>
      </c>
      <c r="H26" s="49">
        <v>4.9</v>
      </c>
      <c r="I26" s="47">
        <v>5.5</v>
      </c>
      <c r="J26" s="50">
        <v>4.2</v>
      </c>
      <c r="K26" s="51">
        <f>G26/D26*1000</f>
        <v>11.688311688311689</v>
      </c>
      <c r="L26" s="52">
        <v>8.23529411764706</v>
      </c>
      <c r="M26" s="53">
        <v>1816</v>
      </c>
      <c r="N26" s="54">
        <v>1556</v>
      </c>
      <c r="O26" s="55">
        <v>10</v>
      </c>
      <c r="P26" s="56">
        <v>10</v>
      </c>
    </row>
    <row r="27" spans="1:16" ht="17.25" customHeight="1">
      <c r="A27" s="57" t="s">
        <v>13</v>
      </c>
      <c r="B27" s="45">
        <v>3822</v>
      </c>
      <c r="C27" s="46">
        <v>3822</v>
      </c>
      <c r="D27" s="46">
        <v>3822</v>
      </c>
      <c r="E27" s="47">
        <v>5016.9</v>
      </c>
      <c r="F27" s="48">
        <v>5212.2</v>
      </c>
      <c r="G27" s="47">
        <v>45.1</v>
      </c>
      <c r="H27" s="49">
        <v>43.8</v>
      </c>
      <c r="I27" s="47">
        <v>40.9</v>
      </c>
      <c r="J27" s="50">
        <v>37.3</v>
      </c>
      <c r="K27" s="51">
        <f t="shared" si="0"/>
        <v>11.800104657247516</v>
      </c>
      <c r="L27" s="52">
        <v>11.459968602825745</v>
      </c>
      <c r="M27" s="53">
        <v>1000</v>
      </c>
      <c r="N27" s="54">
        <v>954</v>
      </c>
      <c r="O27" s="55">
        <v>6</v>
      </c>
      <c r="P27" s="56">
        <v>10</v>
      </c>
    </row>
    <row r="28" spans="1:16" ht="16.5" customHeight="1" thickBot="1">
      <c r="A28" s="58" t="s">
        <v>80</v>
      </c>
      <c r="B28" s="59">
        <v>100</v>
      </c>
      <c r="C28" s="60">
        <v>100</v>
      </c>
      <c r="D28" s="60">
        <v>100</v>
      </c>
      <c r="E28" s="61">
        <v>79.8</v>
      </c>
      <c r="F28" s="62">
        <v>83.3</v>
      </c>
      <c r="G28" s="61">
        <v>0.7</v>
      </c>
      <c r="H28" s="63">
        <v>0.7</v>
      </c>
      <c r="I28" s="61">
        <v>2.4</v>
      </c>
      <c r="J28" s="64">
        <v>2.4</v>
      </c>
      <c r="K28" s="65">
        <f t="shared" si="0"/>
        <v>6.999999999999999</v>
      </c>
      <c r="L28" s="66">
        <v>7</v>
      </c>
      <c r="M28" s="67"/>
      <c r="N28" s="68"/>
      <c r="O28" s="69"/>
      <c r="P28" s="70"/>
    </row>
    <row r="29" spans="1:16" ht="15.75" customHeight="1" thickBot="1">
      <c r="A29" s="71" t="s">
        <v>81</v>
      </c>
      <c r="B29" s="72">
        <v>23432</v>
      </c>
      <c r="C29" s="73">
        <f>SUM(C7:C28)</f>
        <v>23512</v>
      </c>
      <c r="D29" s="73">
        <f>SUM(D7:D28)</f>
        <v>23512</v>
      </c>
      <c r="E29" s="74">
        <f>SUM(E7:E28)</f>
        <v>31454.600000000002</v>
      </c>
      <c r="F29" s="75">
        <v>34153</v>
      </c>
      <c r="G29" s="76">
        <f>SUM(G7:G28)</f>
        <v>291.3</v>
      </c>
      <c r="H29" s="77">
        <f>SUM(H7:H28)</f>
        <v>284.79999999999995</v>
      </c>
      <c r="I29" s="78">
        <f>SUM(I7:I28)</f>
        <v>264.7</v>
      </c>
      <c r="J29" s="77">
        <f>SUM(J7:J28)</f>
        <v>250.1</v>
      </c>
      <c r="K29" s="79">
        <f>G29/D29*1000</f>
        <v>12.389418169445388</v>
      </c>
      <c r="L29" s="79">
        <f>H29/D29*1000</f>
        <v>12.112963593058861</v>
      </c>
      <c r="M29" s="78">
        <f>SUM(M7:M28)</f>
        <v>15619.9</v>
      </c>
      <c r="N29" s="80">
        <v>12311.5</v>
      </c>
      <c r="O29" s="78">
        <f>SUM(O7:O28)</f>
        <v>127.60000000000002</v>
      </c>
      <c r="P29" s="80">
        <v>120.7</v>
      </c>
    </row>
  </sheetData>
  <sheetProtection/>
  <mergeCells count="21">
    <mergeCell ref="O4:P4"/>
    <mergeCell ref="I5:J5"/>
    <mergeCell ref="K5:L5"/>
    <mergeCell ref="K4:L4"/>
    <mergeCell ref="M4:N4"/>
    <mergeCell ref="M5:N5"/>
    <mergeCell ref="C5:D5"/>
    <mergeCell ref="E5:F5"/>
    <mergeCell ref="E3:J4"/>
    <mergeCell ref="K3:L3"/>
    <mergeCell ref="G5:H5"/>
    <mergeCell ref="A3:A6"/>
    <mergeCell ref="B3:D3"/>
    <mergeCell ref="A1:M1"/>
    <mergeCell ref="O1:P1"/>
    <mergeCell ref="A2:M2"/>
    <mergeCell ref="N2:P2"/>
    <mergeCell ref="O5:P5"/>
    <mergeCell ref="M3:P3"/>
    <mergeCell ref="B4:B6"/>
    <mergeCell ref="C4:D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8"/>
  <sheetViews>
    <sheetView view="pageBreakPreview" zoomScaleSheetLayoutView="100" zoomScalePageLayoutView="0" workbookViewId="0" topLeftCell="A1">
      <selection activeCell="A7" sqref="A7:A26"/>
    </sheetView>
  </sheetViews>
  <sheetFormatPr defaultColWidth="9.125" defaultRowHeight="12.75"/>
  <cols>
    <col min="1" max="1" width="18.25390625" style="7" customWidth="1"/>
    <col min="2" max="2" width="8.625" style="7" customWidth="1"/>
    <col min="3" max="3" width="7.75390625" style="7" customWidth="1"/>
    <col min="4" max="4" width="6.625" style="7" customWidth="1"/>
    <col min="5" max="6" width="7.75390625" style="7" customWidth="1"/>
    <col min="7" max="7" width="10.00390625" style="7" customWidth="1"/>
    <col min="8" max="8" width="6.25390625" style="7" customWidth="1"/>
    <col min="9" max="10" width="8.625" style="7" customWidth="1"/>
    <col min="11" max="11" width="7.625" style="7" customWidth="1"/>
    <col min="12" max="12" width="7.125" style="7" customWidth="1"/>
    <col min="13" max="13" width="8.00390625" style="7" customWidth="1"/>
    <col min="14" max="14" width="6.875" style="7" customWidth="1"/>
    <col min="15" max="16" width="7.125" style="7" customWidth="1"/>
    <col min="17" max="17" width="6.625" style="7" customWidth="1"/>
    <col min="18" max="18" width="6.125" style="7" customWidth="1"/>
    <col min="19" max="19" width="6.375" style="7" customWidth="1"/>
    <col min="20" max="20" width="6.00390625" style="7" customWidth="1"/>
    <col min="21" max="21" width="6.375" style="7" customWidth="1"/>
    <col min="22" max="22" width="6.125" style="7" customWidth="1"/>
    <col min="23" max="23" width="6.00390625" style="7" customWidth="1"/>
    <col min="24" max="24" width="5.875" style="7" customWidth="1"/>
    <col min="25" max="25" width="6.125" style="7" customWidth="1"/>
    <col min="26" max="26" width="7.00390625" style="7" customWidth="1"/>
    <col min="27" max="27" width="6.375" style="7" customWidth="1"/>
    <col min="28" max="28" width="8.25390625" style="7" customWidth="1"/>
    <col min="29" max="29" width="7.625" style="7" customWidth="1"/>
    <col min="30" max="30" width="8.25390625" style="7" customWidth="1"/>
    <col min="31" max="31" width="7.75390625" style="7" customWidth="1"/>
    <col min="32" max="32" width="6.875" style="7" customWidth="1"/>
    <col min="33" max="33" width="6.625" style="7" customWidth="1"/>
    <col min="34" max="34" width="6.25390625" style="7" customWidth="1"/>
    <col min="35" max="35" width="5.875" style="7" customWidth="1"/>
    <col min="36" max="36" width="6.375" style="7" customWidth="1"/>
    <col min="37" max="37" width="7.375" style="7" customWidth="1"/>
    <col min="38" max="38" width="6.375" style="7" customWidth="1"/>
    <col min="39" max="41" width="6.25390625" style="7" customWidth="1"/>
    <col min="42" max="42" width="6.375" style="7" customWidth="1"/>
    <col min="43" max="43" width="5.625" style="7" customWidth="1"/>
    <col min="44" max="44" width="6.75390625" style="7" customWidth="1"/>
    <col min="45" max="45" width="6.625" style="7" customWidth="1"/>
    <col min="46" max="46" width="6.25390625" style="7" customWidth="1"/>
    <col min="47" max="47" width="6.75390625" style="7" customWidth="1"/>
    <col min="48" max="48" width="6.25390625" style="7" customWidth="1"/>
    <col min="49" max="49" width="6.375" style="7" customWidth="1"/>
    <col min="50" max="50" width="6.25390625" style="7" customWidth="1"/>
    <col min="51" max="51" width="6.625" style="7" customWidth="1"/>
    <col min="52" max="52" width="7.125" style="7" customWidth="1"/>
    <col min="53" max="53" width="7.625" style="7" customWidth="1"/>
    <col min="54" max="54" width="6.75390625" style="7" customWidth="1"/>
    <col min="55" max="55" width="6.625" style="7" customWidth="1"/>
    <col min="56" max="56" width="7.00390625" style="7" customWidth="1"/>
    <col min="57" max="57" width="6.375" style="7" customWidth="1"/>
    <col min="58" max="58" width="8.75390625" style="7" customWidth="1"/>
    <col min="59" max="59" width="8.125" style="7" customWidth="1"/>
    <col min="60" max="60" width="6.75390625" style="7" customWidth="1"/>
    <col min="61" max="61" width="6.625" style="7" customWidth="1"/>
    <col min="62" max="62" width="7.00390625" style="7" customWidth="1"/>
    <col min="63" max="63" width="6.375" style="7" customWidth="1"/>
    <col min="64" max="64" width="7.25390625" style="7" customWidth="1"/>
    <col min="65" max="65" width="5.75390625" style="7" customWidth="1"/>
    <col min="66" max="16384" width="9.125" style="7" customWidth="1"/>
  </cols>
  <sheetData>
    <row r="1" spans="1:66" s="5" customFormat="1" ht="18.75">
      <c r="A1" s="1"/>
      <c r="B1" s="164" t="s">
        <v>22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2"/>
      <c r="AE1" s="2"/>
      <c r="AF1" s="165"/>
      <c r="AG1" s="16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65">
        <v>42517</v>
      </c>
      <c r="BA1" s="165"/>
      <c r="BB1" s="3"/>
      <c r="BC1" s="3"/>
      <c r="BD1" s="3"/>
      <c r="BE1" s="3"/>
      <c r="BF1" s="3"/>
      <c r="BG1" s="3"/>
      <c r="BH1" s="3"/>
      <c r="BI1" s="3"/>
      <c r="BJ1" s="4"/>
      <c r="BK1" s="4"/>
      <c r="BL1" s="4"/>
      <c r="BM1" s="4"/>
      <c r="BN1" s="4"/>
    </row>
    <row r="2" spans="1:66" s="5" customFormat="1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"/>
      <c r="BA2" s="4"/>
      <c r="BB2" s="3"/>
      <c r="BC2" s="3"/>
      <c r="BD2" s="3"/>
      <c r="BE2" s="3"/>
      <c r="BF2" s="3"/>
      <c r="BG2" s="3"/>
      <c r="BH2" s="3"/>
      <c r="BI2" s="3"/>
      <c r="BJ2" s="4"/>
      <c r="BK2" s="4"/>
      <c r="BL2" s="4"/>
      <c r="BM2" s="4"/>
      <c r="BN2" s="4"/>
    </row>
    <row r="3" spans="1:66" ht="19.5" customHeight="1">
      <c r="A3" s="150" t="s">
        <v>23</v>
      </c>
      <c r="B3" s="150" t="s">
        <v>24</v>
      </c>
      <c r="C3" s="150"/>
      <c r="D3" s="150"/>
      <c r="E3" s="150"/>
      <c r="F3" s="152" t="s">
        <v>25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  <c r="Y3" s="154"/>
      <c r="Z3" s="154"/>
      <c r="AA3" s="155"/>
      <c r="AB3" s="152" t="s">
        <v>26</v>
      </c>
      <c r="AC3" s="153"/>
      <c r="AD3" s="153"/>
      <c r="AE3" s="153"/>
      <c r="AF3" s="153"/>
      <c r="AG3" s="153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5"/>
      <c r="AV3" s="150" t="s">
        <v>27</v>
      </c>
      <c r="AW3" s="150"/>
      <c r="AX3" s="150" t="s">
        <v>28</v>
      </c>
      <c r="AY3" s="150"/>
      <c r="AZ3" s="156" t="s">
        <v>29</v>
      </c>
      <c r="BA3" s="157"/>
      <c r="BB3" s="158"/>
      <c r="BC3" s="158"/>
      <c r="BD3" s="159"/>
      <c r="BE3" s="159"/>
      <c r="BF3" s="159"/>
      <c r="BG3" s="159"/>
      <c r="BH3" s="159"/>
      <c r="BI3" s="159"/>
      <c r="BJ3" s="159"/>
      <c r="BK3" s="159"/>
      <c r="BL3" s="159"/>
      <c r="BM3" s="160"/>
      <c r="BN3" s="150" t="s">
        <v>54</v>
      </c>
    </row>
    <row r="4" spans="1:66" s="5" customFormat="1" ht="47.25" customHeight="1">
      <c r="A4" s="150"/>
      <c r="B4" s="150"/>
      <c r="C4" s="150"/>
      <c r="D4" s="150"/>
      <c r="E4" s="150"/>
      <c r="F4" s="150" t="s">
        <v>30</v>
      </c>
      <c r="G4" s="150"/>
      <c r="H4" s="150"/>
      <c r="I4" s="150"/>
      <c r="J4" s="149" t="s">
        <v>31</v>
      </c>
      <c r="K4" s="149"/>
      <c r="L4" s="149" t="s">
        <v>32</v>
      </c>
      <c r="M4" s="149"/>
      <c r="N4" s="163" t="s">
        <v>33</v>
      </c>
      <c r="O4" s="163"/>
      <c r="P4" s="163" t="s">
        <v>34</v>
      </c>
      <c r="Q4" s="163"/>
      <c r="R4" s="163" t="s">
        <v>35</v>
      </c>
      <c r="S4" s="163"/>
      <c r="T4" s="163" t="s">
        <v>36</v>
      </c>
      <c r="U4" s="163"/>
      <c r="V4" s="163" t="s">
        <v>37</v>
      </c>
      <c r="W4" s="163"/>
      <c r="X4" s="163" t="s">
        <v>38</v>
      </c>
      <c r="Y4" s="163"/>
      <c r="Z4" s="163" t="s">
        <v>82</v>
      </c>
      <c r="AA4" s="163"/>
      <c r="AB4" s="150" t="s">
        <v>30</v>
      </c>
      <c r="AC4" s="150"/>
      <c r="AD4" s="149" t="s">
        <v>39</v>
      </c>
      <c r="AE4" s="149"/>
      <c r="AF4" s="149" t="s">
        <v>40</v>
      </c>
      <c r="AG4" s="149"/>
      <c r="AH4" s="149" t="s">
        <v>41</v>
      </c>
      <c r="AI4" s="149"/>
      <c r="AJ4" s="149" t="s">
        <v>42</v>
      </c>
      <c r="AK4" s="149"/>
      <c r="AL4" s="149" t="s">
        <v>43</v>
      </c>
      <c r="AM4" s="149"/>
      <c r="AN4" s="149" t="s">
        <v>44</v>
      </c>
      <c r="AO4" s="149"/>
      <c r="AP4" s="149" t="s">
        <v>45</v>
      </c>
      <c r="AQ4" s="149"/>
      <c r="AR4" s="149" t="s">
        <v>46</v>
      </c>
      <c r="AS4" s="149"/>
      <c r="AT4" s="149" t="s">
        <v>47</v>
      </c>
      <c r="AU4" s="149"/>
      <c r="AV4" s="150"/>
      <c r="AW4" s="150"/>
      <c r="AX4" s="150"/>
      <c r="AY4" s="150"/>
      <c r="AZ4" s="150" t="s">
        <v>48</v>
      </c>
      <c r="BA4" s="150"/>
      <c r="BB4" s="149" t="s">
        <v>49</v>
      </c>
      <c r="BC4" s="149"/>
      <c r="BD4" s="149" t="s">
        <v>50</v>
      </c>
      <c r="BE4" s="149"/>
      <c r="BF4" s="161" t="s">
        <v>60</v>
      </c>
      <c r="BG4" s="162"/>
      <c r="BH4" s="149" t="s">
        <v>51</v>
      </c>
      <c r="BI4" s="149"/>
      <c r="BJ4" s="149" t="s">
        <v>52</v>
      </c>
      <c r="BK4" s="149"/>
      <c r="BL4" s="149" t="s">
        <v>53</v>
      </c>
      <c r="BM4" s="149"/>
      <c r="BN4" s="151"/>
    </row>
    <row r="5" spans="1:66" s="5" customFormat="1" ht="29.25" customHeight="1">
      <c r="A5" s="150"/>
      <c r="B5" s="9" t="s">
        <v>55</v>
      </c>
      <c r="C5" s="9" t="s">
        <v>56</v>
      </c>
      <c r="D5" s="9" t="s">
        <v>21</v>
      </c>
      <c r="E5" s="9" t="s">
        <v>20</v>
      </c>
      <c r="F5" s="9" t="s">
        <v>55</v>
      </c>
      <c r="G5" s="9" t="s">
        <v>56</v>
      </c>
      <c r="H5" s="9" t="s">
        <v>21</v>
      </c>
      <c r="I5" s="9" t="s">
        <v>20</v>
      </c>
      <c r="J5" s="9" t="s">
        <v>55</v>
      </c>
      <c r="K5" s="9" t="s">
        <v>56</v>
      </c>
      <c r="L5" s="9" t="s">
        <v>55</v>
      </c>
      <c r="M5" s="9" t="s">
        <v>56</v>
      </c>
      <c r="N5" s="9" t="s">
        <v>55</v>
      </c>
      <c r="O5" s="9" t="s">
        <v>56</v>
      </c>
      <c r="P5" s="9" t="s">
        <v>55</v>
      </c>
      <c r="Q5" s="9" t="s">
        <v>56</v>
      </c>
      <c r="R5" s="9" t="s">
        <v>55</v>
      </c>
      <c r="S5" s="9" t="s">
        <v>56</v>
      </c>
      <c r="T5" s="9" t="s">
        <v>55</v>
      </c>
      <c r="U5" s="9" t="s">
        <v>56</v>
      </c>
      <c r="V5" s="9" t="s">
        <v>55</v>
      </c>
      <c r="W5" s="9" t="s">
        <v>56</v>
      </c>
      <c r="X5" s="9" t="s">
        <v>55</v>
      </c>
      <c r="Y5" s="9" t="s">
        <v>56</v>
      </c>
      <c r="Z5" s="9" t="s">
        <v>55</v>
      </c>
      <c r="AA5" s="9" t="s">
        <v>56</v>
      </c>
      <c r="AB5" s="9" t="s">
        <v>55</v>
      </c>
      <c r="AC5" s="9" t="s">
        <v>56</v>
      </c>
      <c r="AD5" s="9" t="s">
        <v>55</v>
      </c>
      <c r="AE5" s="9" t="s">
        <v>56</v>
      </c>
      <c r="AF5" s="9" t="s">
        <v>55</v>
      </c>
      <c r="AG5" s="9" t="s">
        <v>56</v>
      </c>
      <c r="AH5" s="9" t="s">
        <v>55</v>
      </c>
      <c r="AI5" s="9" t="s">
        <v>56</v>
      </c>
      <c r="AJ5" s="9" t="s">
        <v>55</v>
      </c>
      <c r="AK5" s="9" t="s">
        <v>56</v>
      </c>
      <c r="AL5" s="9" t="s">
        <v>55</v>
      </c>
      <c r="AM5" s="9" t="s">
        <v>56</v>
      </c>
      <c r="AN5" s="9" t="s">
        <v>55</v>
      </c>
      <c r="AO5" s="9" t="s">
        <v>56</v>
      </c>
      <c r="AP5" s="9" t="s">
        <v>55</v>
      </c>
      <c r="AQ5" s="9" t="s">
        <v>56</v>
      </c>
      <c r="AR5" s="9" t="s">
        <v>55</v>
      </c>
      <c r="AS5" s="9" t="s">
        <v>56</v>
      </c>
      <c r="AT5" s="9" t="s">
        <v>55</v>
      </c>
      <c r="AU5" s="9" t="s">
        <v>56</v>
      </c>
      <c r="AV5" s="9" t="s">
        <v>55</v>
      </c>
      <c r="AW5" s="9" t="s">
        <v>56</v>
      </c>
      <c r="AX5" s="9" t="s">
        <v>55</v>
      </c>
      <c r="AY5" s="9" t="s">
        <v>56</v>
      </c>
      <c r="AZ5" s="9" t="s">
        <v>55</v>
      </c>
      <c r="BA5" s="9" t="s">
        <v>56</v>
      </c>
      <c r="BB5" s="9" t="s">
        <v>55</v>
      </c>
      <c r="BC5" s="9" t="s">
        <v>56</v>
      </c>
      <c r="BD5" s="9" t="s">
        <v>55</v>
      </c>
      <c r="BE5" s="9" t="s">
        <v>56</v>
      </c>
      <c r="BF5" s="9" t="s">
        <v>55</v>
      </c>
      <c r="BG5" s="9" t="s">
        <v>56</v>
      </c>
      <c r="BH5" s="9" t="s">
        <v>55</v>
      </c>
      <c r="BI5" s="9" t="s">
        <v>56</v>
      </c>
      <c r="BJ5" s="9" t="s">
        <v>55</v>
      </c>
      <c r="BK5" s="9" t="s">
        <v>56</v>
      </c>
      <c r="BL5" s="9" t="s">
        <v>55</v>
      </c>
      <c r="BM5" s="9" t="s">
        <v>56</v>
      </c>
      <c r="BN5" s="151"/>
    </row>
    <row r="6" spans="1:66" ht="18" customHeight="1">
      <c r="A6" s="8" t="s">
        <v>0</v>
      </c>
      <c r="B6" s="10"/>
      <c r="C6" s="10"/>
      <c r="D6" s="11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2"/>
      <c r="BC6" s="12"/>
      <c r="BD6" s="12"/>
      <c r="BE6" s="12"/>
      <c r="BF6" s="12"/>
      <c r="BG6" s="12"/>
      <c r="BH6" s="12">
        <v>5500</v>
      </c>
      <c r="BI6" s="12"/>
      <c r="BJ6" s="12"/>
      <c r="BK6" s="12"/>
      <c r="BL6" s="12"/>
      <c r="BM6" s="12"/>
      <c r="BN6" s="12"/>
    </row>
    <row r="7" spans="1:66" s="81" customFormat="1" ht="15" customHeight="1">
      <c r="A7" s="8" t="s">
        <v>14</v>
      </c>
      <c r="B7" s="10">
        <f aca="true" t="shared" si="0" ref="B7:B26">BN7</f>
        <v>14760</v>
      </c>
      <c r="C7" s="10">
        <f aca="true" t="shared" si="1" ref="C7:C26">SUM(G7,AC7,AU7,AW7,AY7,BA7)</f>
        <v>14965</v>
      </c>
      <c r="D7" s="11">
        <f aca="true" t="shared" si="2" ref="D7:D26">C7/B7*100</f>
        <v>101.38888888888889</v>
      </c>
      <c r="E7" s="10"/>
      <c r="F7" s="10">
        <f aca="true" t="shared" si="3" ref="F7:F26">SUM(J7,L7,N7,R7,T7,V7,X7,Z7,P7)</f>
        <v>3008</v>
      </c>
      <c r="G7" s="10">
        <f aca="true" t="shared" si="4" ref="G7:G27">SUM(K7,M7,O7,Q7,S7,U7,W7,Y7,AA7)</f>
        <v>3070</v>
      </c>
      <c r="H7" s="11">
        <f aca="true" t="shared" si="5" ref="H7:H26">G7/F7*100</f>
        <v>102.06117021276594</v>
      </c>
      <c r="I7" s="10"/>
      <c r="J7" s="10">
        <v>85</v>
      </c>
      <c r="K7" s="10">
        <v>85</v>
      </c>
      <c r="L7" s="10">
        <v>930</v>
      </c>
      <c r="M7" s="10">
        <v>980</v>
      </c>
      <c r="N7" s="10">
        <v>1683</v>
      </c>
      <c r="O7" s="10">
        <v>1715</v>
      </c>
      <c r="P7" s="10"/>
      <c r="Q7" s="10"/>
      <c r="R7" s="10"/>
      <c r="S7" s="10"/>
      <c r="T7" s="10">
        <v>210</v>
      </c>
      <c r="U7" s="10">
        <v>210</v>
      </c>
      <c r="V7" s="10">
        <v>30</v>
      </c>
      <c r="W7" s="10">
        <v>10</v>
      </c>
      <c r="X7" s="10">
        <v>70</v>
      </c>
      <c r="Y7" s="10">
        <v>70</v>
      </c>
      <c r="Z7" s="10"/>
      <c r="AA7" s="10"/>
      <c r="AB7" s="10">
        <f aca="true" t="shared" si="6" ref="AB7:AC26">SUM(AD7,AF7,AH7,AJ7,AL7,AN7,AP7,AR7)</f>
        <v>6971</v>
      </c>
      <c r="AC7" s="10">
        <f t="shared" si="6"/>
        <v>6984</v>
      </c>
      <c r="AD7" s="10">
        <v>6971</v>
      </c>
      <c r="AE7" s="10">
        <v>6984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>
        <v>105</v>
      </c>
      <c r="AW7" s="10">
        <v>92</v>
      </c>
      <c r="AX7" s="10"/>
      <c r="AY7" s="10"/>
      <c r="AZ7" s="10">
        <f aca="true" t="shared" si="7" ref="AZ7:AZ23">SUM(BB7,BD7,BH7,BJ7,BL7)</f>
        <v>4676</v>
      </c>
      <c r="BA7" s="10">
        <f aca="true" t="shared" si="8" ref="BA7:BA23">SUM(BC7,BE7,BI7,BK7,BM7)</f>
        <v>4819</v>
      </c>
      <c r="BB7" s="12">
        <v>80</v>
      </c>
      <c r="BC7" s="12">
        <v>80</v>
      </c>
      <c r="BD7" s="12">
        <v>603</v>
      </c>
      <c r="BE7" s="12">
        <v>566</v>
      </c>
      <c r="BF7" s="12"/>
      <c r="BG7" s="12"/>
      <c r="BH7" s="12">
        <v>2655</v>
      </c>
      <c r="BI7" s="12">
        <v>2735</v>
      </c>
      <c r="BJ7" s="13">
        <v>1338</v>
      </c>
      <c r="BK7" s="12">
        <v>1438</v>
      </c>
      <c r="BL7" s="12"/>
      <c r="BM7" s="12"/>
      <c r="BN7" s="12">
        <f aca="true" t="shared" si="9" ref="BN7:BN20">SUM(F7,AB7,AT7,AV7,AX7,AZ7)</f>
        <v>14760</v>
      </c>
    </row>
    <row r="8" spans="1:66" s="81" customFormat="1" ht="15" customHeight="1">
      <c r="A8" s="8" t="s">
        <v>15</v>
      </c>
      <c r="B8" s="10">
        <f t="shared" si="0"/>
        <v>17532</v>
      </c>
      <c r="C8" s="10">
        <f t="shared" si="1"/>
        <v>17744</v>
      </c>
      <c r="D8" s="11">
        <f t="shared" si="2"/>
        <v>101.20921743098334</v>
      </c>
      <c r="E8" s="10"/>
      <c r="F8" s="10">
        <f t="shared" si="3"/>
        <v>9608</v>
      </c>
      <c r="G8" s="10">
        <f t="shared" si="4"/>
        <v>9238</v>
      </c>
      <c r="H8" s="11">
        <f t="shared" si="5"/>
        <v>96.14904246461282</v>
      </c>
      <c r="I8" s="10"/>
      <c r="J8" s="10">
        <v>4300</v>
      </c>
      <c r="K8" s="10">
        <v>3601</v>
      </c>
      <c r="L8" s="10">
        <v>3120</v>
      </c>
      <c r="M8" s="10">
        <v>3409</v>
      </c>
      <c r="N8" s="10">
        <v>2048</v>
      </c>
      <c r="O8" s="10">
        <v>2143</v>
      </c>
      <c r="P8" s="10"/>
      <c r="Q8" s="10"/>
      <c r="R8" s="10">
        <v>55</v>
      </c>
      <c r="S8" s="10"/>
      <c r="T8" s="10"/>
      <c r="U8" s="10"/>
      <c r="V8" s="10"/>
      <c r="W8" s="10"/>
      <c r="X8" s="10">
        <v>85</v>
      </c>
      <c r="Y8" s="10">
        <v>85</v>
      </c>
      <c r="Z8" s="10"/>
      <c r="AA8" s="10"/>
      <c r="AB8" s="10">
        <f t="shared" si="6"/>
        <v>4524</v>
      </c>
      <c r="AC8" s="10">
        <f t="shared" si="6"/>
        <v>5575</v>
      </c>
      <c r="AD8" s="10">
        <v>4024</v>
      </c>
      <c r="AE8" s="10">
        <v>4875</v>
      </c>
      <c r="AF8" s="10"/>
      <c r="AG8" s="10"/>
      <c r="AH8" s="10"/>
      <c r="AI8" s="10"/>
      <c r="AJ8" s="10"/>
      <c r="AK8" s="10"/>
      <c r="AL8" s="10">
        <v>500</v>
      </c>
      <c r="AM8" s="10">
        <v>700</v>
      </c>
      <c r="AN8" s="10"/>
      <c r="AO8" s="10"/>
      <c r="AP8" s="10"/>
      <c r="AQ8" s="10"/>
      <c r="AR8" s="10"/>
      <c r="AS8" s="10"/>
      <c r="AT8" s="10"/>
      <c r="AU8" s="10"/>
      <c r="AV8" s="10">
        <v>50</v>
      </c>
      <c r="AW8" s="10">
        <v>50</v>
      </c>
      <c r="AX8" s="10">
        <v>400</v>
      </c>
      <c r="AY8" s="10">
        <v>400</v>
      </c>
      <c r="AZ8" s="10">
        <f t="shared" si="7"/>
        <v>2950</v>
      </c>
      <c r="BA8" s="10">
        <f t="shared" si="8"/>
        <v>2481</v>
      </c>
      <c r="BB8" s="12">
        <v>575</v>
      </c>
      <c r="BC8" s="12">
        <v>539</v>
      </c>
      <c r="BD8" s="12">
        <v>145</v>
      </c>
      <c r="BE8" s="12">
        <v>97</v>
      </c>
      <c r="BF8" s="12"/>
      <c r="BG8" s="12"/>
      <c r="BH8" s="12">
        <v>1865</v>
      </c>
      <c r="BI8" s="12">
        <v>1501</v>
      </c>
      <c r="BJ8" s="13">
        <v>365</v>
      </c>
      <c r="BK8" s="12">
        <v>344</v>
      </c>
      <c r="BL8" s="12"/>
      <c r="BM8" s="12"/>
      <c r="BN8" s="12">
        <f t="shared" si="9"/>
        <v>17532</v>
      </c>
    </row>
    <row r="9" spans="1:66" s="81" customFormat="1" ht="15.75" customHeight="1">
      <c r="A9" s="8" t="s">
        <v>1</v>
      </c>
      <c r="B9" s="10">
        <f t="shared" si="0"/>
        <v>7282</v>
      </c>
      <c r="C9" s="10">
        <f t="shared" si="1"/>
        <v>6779</v>
      </c>
      <c r="D9" s="11">
        <f t="shared" si="2"/>
        <v>93.09255698983796</v>
      </c>
      <c r="E9" s="10">
        <v>170</v>
      </c>
      <c r="F9" s="10">
        <f t="shared" si="3"/>
        <v>3571</v>
      </c>
      <c r="G9" s="10">
        <f t="shared" si="4"/>
        <v>2789</v>
      </c>
      <c r="H9" s="11">
        <f t="shared" si="5"/>
        <v>78.10137216465975</v>
      </c>
      <c r="I9" s="10"/>
      <c r="J9" s="10">
        <v>1665</v>
      </c>
      <c r="K9" s="10">
        <v>972</v>
      </c>
      <c r="L9" s="10">
        <v>871</v>
      </c>
      <c r="M9" s="10">
        <v>762</v>
      </c>
      <c r="N9" s="10">
        <v>915</v>
      </c>
      <c r="O9" s="10">
        <v>955</v>
      </c>
      <c r="P9" s="10">
        <v>20</v>
      </c>
      <c r="Q9" s="10"/>
      <c r="R9" s="10"/>
      <c r="S9" s="10"/>
      <c r="T9" s="82">
        <v>100</v>
      </c>
      <c r="U9" s="10">
        <v>100</v>
      </c>
      <c r="V9" s="10"/>
      <c r="W9" s="10"/>
      <c r="X9" s="10"/>
      <c r="Y9" s="10"/>
      <c r="Z9" s="10"/>
      <c r="AA9" s="10"/>
      <c r="AB9" s="10">
        <f t="shared" si="6"/>
        <v>1680</v>
      </c>
      <c r="AC9" s="10">
        <f t="shared" si="6"/>
        <v>1560</v>
      </c>
      <c r="AD9" s="10">
        <v>1680</v>
      </c>
      <c r="AE9" s="10">
        <v>1460</v>
      </c>
      <c r="AF9" s="10"/>
      <c r="AG9" s="10"/>
      <c r="AH9" s="10"/>
      <c r="AI9" s="10"/>
      <c r="AJ9" s="10"/>
      <c r="AK9" s="10"/>
      <c r="AL9" s="10"/>
      <c r="AM9" s="10"/>
      <c r="AN9" s="10"/>
      <c r="AO9" s="10">
        <v>100</v>
      </c>
      <c r="AP9" s="10"/>
      <c r="AQ9" s="10"/>
      <c r="AR9" s="10"/>
      <c r="AS9" s="10"/>
      <c r="AT9" s="10"/>
      <c r="AU9" s="10"/>
      <c r="AV9" s="10">
        <v>3</v>
      </c>
      <c r="AW9" s="10">
        <v>3</v>
      </c>
      <c r="AX9" s="10">
        <v>1</v>
      </c>
      <c r="AY9" s="10"/>
      <c r="AZ9" s="10">
        <f t="shared" si="7"/>
        <v>2027</v>
      </c>
      <c r="BA9" s="10">
        <f t="shared" si="8"/>
        <v>2427</v>
      </c>
      <c r="BB9" s="12"/>
      <c r="BC9" s="12"/>
      <c r="BD9" s="12"/>
      <c r="BE9" s="12"/>
      <c r="BF9" s="12"/>
      <c r="BG9" s="12"/>
      <c r="BH9" s="12">
        <v>1912</v>
      </c>
      <c r="BI9" s="12">
        <v>2312</v>
      </c>
      <c r="BJ9" s="13">
        <v>115</v>
      </c>
      <c r="BK9" s="12">
        <v>115</v>
      </c>
      <c r="BL9" s="12"/>
      <c r="BM9" s="12"/>
      <c r="BN9" s="12">
        <f t="shared" si="9"/>
        <v>7282</v>
      </c>
    </row>
    <row r="10" spans="1:66" s="81" customFormat="1" ht="15" customHeight="1">
      <c r="A10" s="8" t="s">
        <v>2</v>
      </c>
      <c r="B10" s="10">
        <f t="shared" si="0"/>
        <v>16676</v>
      </c>
      <c r="C10" s="10">
        <f t="shared" si="1"/>
        <v>16626</v>
      </c>
      <c r="D10" s="11">
        <f t="shared" si="2"/>
        <v>99.70016790597266</v>
      </c>
      <c r="E10" s="10"/>
      <c r="F10" s="10">
        <f t="shared" si="3"/>
        <v>10958</v>
      </c>
      <c r="G10" s="10">
        <f t="shared" si="4"/>
        <v>10501</v>
      </c>
      <c r="H10" s="11">
        <f t="shared" si="5"/>
        <v>95.82953093630225</v>
      </c>
      <c r="I10" s="10"/>
      <c r="J10" s="10">
        <v>6682</v>
      </c>
      <c r="K10" s="10">
        <v>5962</v>
      </c>
      <c r="L10" s="10">
        <v>3116</v>
      </c>
      <c r="M10" s="10">
        <v>2909</v>
      </c>
      <c r="N10" s="10">
        <v>870</v>
      </c>
      <c r="O10" s="10">
        <v>905</v>
      </c>
      <c r="P10" s="10"/>
      <c r="Q10" s="10">
        <v>635</v>
      </c>
      <c r="R10" s="10">
        <v>30</v>
      </c>
      <c r="S10" s="10">
        <v>30</v>
      </c>
      <c r="T10" s="10">
        <v>240</v>
      </c>
      <c r="U10" s="10">
        <v>40</v>
      </c>
      <c r="V10" s="10">
        <v>20</v>
      </c>
      <c r="W10" s="10">
        <v>20</v>
      </c>
      <c r="X10" s="10"/>
      <c r="Y10" s="10"/>
      <c r="Z10" s="10"/>
      <c r="AA10" s="10"/>
      <c r="AB10" s="10">
        <f t="shared" si="6"/>
        <v>5005</v>
      </c>
      <c r="AC10" s="10">
        <f t="shared" si="6"/>
        <v>5031</v>
      </c>
      <c r="AD10" s="10">
        <v>4585</v>
      </c>
      <c r="AE10" s="10">
        <v>3881</v>
      </c>
      <c r="AF10" s="10"/>
      <c r="AG10" s="10"/>
      <c r="AH10" s="10"/>
      <c r="AI10" s="10"/>
      <c r="AJ10" s="10"/>
      <c r="AK10" s="10"/>
      <c r="AL10" s="10">
        <v>420</v>
      </c>
      <c r="AM10" s="10">
        <v>100</v>
      </c>
      <c r="AN10" s="10"/>
      <c r="AO10" s="10">
        <v>1050</v>
      </c>
      <c r="AP10" s="10"/>
      <c r="AQ10" s="10"/>
      <c r="AR10" s="10"/>
      <c r="AS10" s="10"/>
      <c r="AT10" s="10"/>
      <c r="AU10" s="10"/>
      <c r="AV10" s="10">
        <v>131</v>
      </c>
      <c r="AW10" s="10">
        <v>148</v>
      </c>
      <c r="AX10" s="10">
        <v>263</v>
      </c>
      <c r="AY10" s="10">
        <v>179</v>
      </c>
      <c r="AZ10" s="10">
        <f t="shared" si="7"/>
        <v>319</v>
      </c>
      <c r="BA10" s="10">
        <f t="shared" si="8"/>
        <v>767</v>
      </c>
      <c r="BB10" s="12"/>
      <c r="BC10" s="12"/>
      <c r="BD10" s="12"/>
      <c r="BE10" s="12"/>
      <c r="BF10" s="12"/>
      <c r="BG10" s="12"/>
      <c r="BH10" s="12">
        <v>195</v>
      </c>
      <c r="BI10" s="12">
        <v>445</v>
      </c>
      <c r="BJ10" s="13">
        <v>124</v>
      </c>
      <c r="BK10" s="12">
        <v>322</v>
      </c>
      <c r="BL10" s="12"/>
      <c r="BM10" s="12"/>
      <c r="BN10" s="12">
        <f t="shared" si="9"/>
        <v>16676</v>
      </c>
    </row>
    <row r="11" spans="1:66" s="81" customFormat="1" ht="15.75" customHeight="1">
      <c r="A11" s="8" t="s">
        <v>57</v>
      </c>
      <c r="B11" s="10">
        <f t="shared" si="0"/>
        <v>27754</v>
      </c>
      <c r="C11" s="10">
        <f t="shared" si="1"/>
        <v>27754</v>
      </c>
      <c r="D11" s="11">
        <f t="shared" si="2"/>
        <v>100</v>
      </c>
      <c r="E11" s="10"/>
      <c r="F11" s="10">
        <f t="shared" si="3"/>
        <v>7498</v>
      </c>
      <c r="G11" s="10">
        <f t="shared" si="4"/>
        <v>7620</v>
      </c>
      <c r="H11" s="11">
        <f t="shared" si="5"/>
        <v>101.62710056014936</v>
      </c>
      <c r="I11" s="10"/>
      <c r="J11" s="10">
        <v>1854</v>
      </c>
      <c r="K11" s="10">
        <v>1854</v>
      </c>
      <c r="L11" s="10">
        <v>1853</v>
      </c>
      <c r="M11" s="10">
        <v>1863</v>
      </c>
      <c r="N11" s="10">
        <v>3019</v>
      </c>
      <c r="O11" s="10">
        <v>3019</v>
      </c>
      <c r="P11" s="10"/>
      <c r="Q11" s="10"/>
      <c r="R11" s="10">
        <v>154</v>
      </c>
      <c r="S11" s="10">
        <v>154</v>
      </c>
      <c r="T11" s="10">
        <v>500</v>
      </c>
      <c r="U11" s="10">
        <v>500</v>
      </c>
      <c r="V11" s="10">
        <v>118</v>
      </c>
      <c r="W11" s="10">
        <v>230</v>
      </c>
      <c r="X11" s="10"/>
      <c r="Y11" s="10"/>
      <c r="Z11" s="10"/>
      <c r="AA11" s="10"/>
      <c r="AB11" s="10">
        <f t="shared" si="6"/>
        <v>14839</v>
      </c>
      <c r="AC11" s="10">
        <f t="shared" si="6"/>
        <v>14717</v>
      </c>
      <c r="AD11" s="10">
        <v>14839</v>
      </c>
      <c r="AE11" s="10">
        <v>14717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>
        <v>10</v>
      </c>
      <c r="AW11" s="10">
        <v>10</v>
      </c>
      <c r="AX11" s="10"/>
      <c r="AY11" s="10"/>
      <c r="AZ11" s="10">
        <f t="shared" si="7"/>
        <v>5407</v>
      </c>
      <c r="BA11" s="10">
        <f t="shared" si="8"/>
        <v>5407</v>
      </c>
      <c r="BB11" s="12">
        <v>600</v>
      </c>
      <c r="BC11" s="12">
        <v>500</v>
      </c>
      <c r="BD11" s="12"/>
      <c r="BE11" s="12"/>
      <c r="BF11" s="12"/>
      <c r="BG11" s="12"/>
      <c r="BH11" s="12">
        <v>4607</v>
      </c>
      <c r="BI11" s="12">
        <v>4707</v>
      </c>
      <c r="BJ11" s="13">
        <v>200</v>
      </c>
      <c r="BK11" s="12">
        <v>200</v>
      </c>
      <c r="BL11" s="12"/>
      <c r="BM11" s="12"/>
      <c r="BN11" s="12">
        <f t="shared" si="9"/>
        <v>27754</v>
      </c>
    </row>
    <row r="12" spans="1:66" s="81" customFormat="1" ht="14.25" customHeight="1">
      <c r="A12" s="8" t="s">
        <v>3</v>
      </c>
      <c r="B12" s="10">
        <f t="shared" si="0"/>
        <v>55202</v>
      </c>
      <c r="C12" s="10">
        <f t="shared" si="1"/>
        <v>55242</v>
      </c>
      <c r="D12" s="11">
        <f t="shared" si="2"/>
        <v>100.07246114271223</v>
      </c>
      <c r="E12" s="10"/>
      <c r="F12" s="10">
        <f t="shared" si="3"/>
        <v>36299</v>
      </c>
      <c r="G12" s="10">
        <f t="shared" si="4"/>
        <v>33277</v>
      </c>
      <c r="H12" s="11">
        <f t="shared" si="5"/>
        <v>91.67470178241824</v>
      </c>
      <c r="I12" s="10"/>
      <c r="J12" s="10">
        <v>23957</v>
      </c>
      <c r="K12" s="10">
        <v>22366</v>
      </c>
      <c r="L12" s="10">
        <v>7532</v>
      </c>
      <c r="M12" s="10">
        <v>7919</v>
      </c>
      <c r="N12" s="10">
        <v>1953</v>
      </c>
      <c r="O12" s="10">
        <v>1116</v>
      </c>
      <c r="P12" s="10">
        <v>360</v>
      </c>
      <c r="Q12" s="10">
        <v>210</v>
      </c>
      <c r="R12" s="10">
        <v>385</v>
      </c>
      <c r="S12" s="10"/>
      <c r="T12" s="10">
        <v>293</v>
      </c>
      <c r="U12" s="10">
        <v>543</v>
      </c>
      <c r="V12" s="10">
        <v>1819</v>
      </c>
      <c r="W12" s="10">
        <v>1123</v>
      </c>
      <c r="X12" s="10"/>
      <c r="Y12" s="10"/>
      <c r="Z12" s="10"/>
      <c r="AA12" s="10"/>
      <c r="AB12" s="10">
        <f t="shared" si="6"/>
        <v>13520</v>
      </c>
      <c r="AC12" s="10">
        <f t="shared" si="6"/>
        <v>17735</v>
      </c>
      <c r="AD12" s="10">
        <v>12920</v>
      </c>
      <c r="AE12" s="10">
        <v>16525</v>
      </c>
      <c r="AF12" s="10">
        <v>0</v>
      </c>
      <c r="AG12" s="10">
        <v>0</v>
      </c>
      <c r="AH12" s="10">
        <v>0</v>
      </c>
      <c r="AI12" s="10"/>
      <c r="AJ12" s="10">
        <v>600</v>
      </c>
      <c r="AK12" s="10">
        <v>1210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>
        <v>36</v>
      </c>
      <c r="AW12" s="10">
        <v>36</v>
      </c>
      <c r="AX12" s="10">
        <v>44</v>
      </c>
      <c r="AY12" s="10">
        <v>44</v>
      </c>
      <c r="AZ12" s="10">
        <f t="shared" si="7"/>
        <v>5303</v>
      </c>
      <c r="BA12" s="10">
        <f t="shared" si="8"/>
        <v>4150</v>
      </c>
      <c r="BB12" s="12">
        <v>709</v>
      </c>
      <c r="BC12" s="12">
        <v>285</v>
      </c>
      <c r="BD12" s="12"/>
      <c r="BE12" s="12"/>
      <c r="BF12" s="12"/>
      <c r="BG12" s="12"/>
      <c r="BH12" s="12">
        <v>4564</v>
      </c>
      <c r="BI12" s="12">
        <v>3635</v>
      </c>
      <c r="BJ12" s="13">
        <v>30</v>
      </c>
      <c r="BK12" s="12">
        <v>230</v>
      </c>
      <c r="BL12" s="12"/>
      <c r="BM12" s="12"/>
      <c r="BN12" s="12">
        <f t="shared" si="9"/>
        <v>55202</v>
      </c>
    </row>
    <row r="13" spans="1:66" s="81" customFormat="1" ht="15" customHeight="1">
      <c r="A13" s="8" t="s">
        <v>4</v>
      </c>
      <c r="B13" s="10">
        <f t="shared" si="0"/>
        <v>74300</v>
      </c>
      <c r="C13" s="10">
        <f t="shared" si="1"/>
        <v>74300</v>
      </c>
      <c r="D13" s="11">
        <f t="shared" si="2"/>
        <v>100</v>
      </c>
      <c r="E13" s="10"/>
      <c r="F13" s="10">
        <f t="shared" si="3"/>
        <v>31039</v>
      </c>
      <c r="G13" s="10">
        <f t="shared" si="4"/>
        <v>31371</v>
      </c>
      <c r="H13" s="11">
        <f t="shared" si="5"/>
        <v>101.06962208834047</v>
      </c>
      <c r="I13" s="10"/>
      <c r="J13" s="10">
        <v>10716</v>
      </c>
      <c r="K13" s="10">
        <v>11737</v>
      </c>
      <c r="L13" s="10">
        <v>12458</v>
      </c>
      <c r="M13" s="10">
        <v>11170</v>
      </c>
      <c r="N13" s="10">
        <v>4414</v>
      </c>
      <c r="O13" s="10">
        <v>4721</v>
      </c>
      <c r="P13" s="10">
        <v>570</v>
      </c>
      <c r="Q13" s="10">
        <v>570</v>
      </c>
      <c r="R13" s="10">
        <v>45</v>
      </c>
      <c r="S13" s="10"/>
      <c r="T13" s="10">
        <v>197</v>
      </c>
      <c r="U13" s="10">
        <v>197</v>
      </c>
      <c r="V13" s="10">
        <v>1847</v>
      </c>
      <c r="W13" s="10">
        <v>1787</v>
      </c>
      <c r="X13" s="10">
        <v>60</v>
      </c>
      <c r="Y13" s="10">
        <v>60</v>
      </c>
      <c r="Z13" s="10">
        <v>732</v>
      </c>
      <c r="AA13" s="10">
        <v>1129</v>
      </c>
      <c r="AB13" s="10">
        <f t="shared" si="6"/>
        <v>31352</v>
      </c>
      <c r="AC13" s="10">
        <f t="shared" si="6"/>
        <v>30849</v>
      </c>
      <c r="AD13" s="10">
        <v>27655</v>
      </c>
      <c r="AE13" s="10">
        <v>29591</v>
      </c>
      <c r="AF13" s="10"/>
      <c r="AG13" s="10"/>
      <c r="AH13" s="10"/>
      <c r="AI13" s="10"/>
      <c r="AJ13" s="10">
        <v>3681</v>
      </c>
      <c r="AK13" s="10">
        <v>1242</v>
      </c>
      <c r="AL13" s="10"/>
      <c r="AM13" s="10"/>
      <c r="AN13" s="10">
        <v>16</v>
      </c>
      <c r="AO13" s="10">
        <v>16</v>
      </c>
      <c r="AP13" s="10"/>
      <c r="AQ13" s="10"/>
      <c r="AR13" s="10"/>
      <c r="AS13" s="10"/>
      <c r="AT13" s="10"/>
      <c r="AU13" s="10"/>
      <c r="AV13" s="10">
        <v>132</v>
      </c>
      <c r="AW13" s="10">
        <v>132</v>
      </c>
      <c r="AX13" s="10">
        <v>177</v>
      </c>
      <c r="AY13" s="10">
        <v>177</v>
      </c>
      <c r="AZ13" s="10">
        <f t="shared" si="7"/>
        <v>11600</v>
      </c>
      <c r="BA13" s="10">
        <f t="shared" si="8"/>
        <v>11771</v>
      </c>
      <c r="BB13" s="12">
        <v>3108</v>
      </c>
      <c r="BC13" s="12">
        <v>2764</v>
      </c>
      <c r="BD13" s="12"/>
      <c r="BE13" s="12"/>
      <c r="BF13" s="12"/>
      <c r="BG13" s="12"/>
      <c r="BH13" s="12">
        <v>8492</v>
      </c>
      <c r="BI13" s="12">
        <v>9007</v>
      </c>
      <c r="BJ13" s="13"/>
      <c r="BK13" s="12"/>
      <c r="BL13" s="12"/>
      <c r="BM13" s="12"/>
      <c r="BN13" s="12">
        <f t="shared" si="9"/>
        <v>74300</v>
      </c>
    </row>
    <row r="14" spans="1:66" s="81" customFormat="1" ht="15" customHeight="1">
      <c r="A14" s="8" t="s">
        <v>5</v>
      </c>
      <c r="B14" s="10">
        <f t="shared" si="0"/>
        <v>22486</v>
      </c>
      <c r="C14" s="10">
        <f t="shared" si="1"/>
        <v>22986</v>
      </c>
      <c r="D14" s="11">
        <f t="shared" si="2"/>
        <v>102.22360579916392</v>
      </c>
      <c r="E14" s="10"/>
      <c r="F14" s="10">
        <f t="shared" si="3"/>
        <v>7549</v>
      </c>
      <c r="G14" s="10">
        <f t="shared" si="4"/>
        <v>9045</v>
      </c>
      <c r="H14" s="11">
        <f t="shared" si="5"/>
        <v>119.81719433037487</v>
      </c>
      <c r="I14" s="10"/>
      <c r="J14" s="10">
        <v>4005</v>
      </c>
      <c r="K14" s="10">
        <v>5932</v>
      </c>
      <c r="L14" s="10">
        <v>857</v>
      </c>
      <c r="M14" s="10">
        <v>506</v>
      </c>
      <c r="N14" s="10">
        <v>1774</v>
      </c>
      <c r="O14" s="10">
        <v>1694</v>
      </c>
      <c r="P14" s="10">
        <v>90</v>
      </c>
      <c r="Q14" s="10">
        <v>90</v>
      </c>
      <c r="R14" s="10">
        <v>170</v>
      </c>
      <c r="S14" s="10">
        <v>170</v>
      </c>
      <c r="T14" s="10">
        <v>283</v>
      </c>
      <c r="U14" s="10">
        <v>283</v>
      </c>
      <c r="V14" s="10">
        <v>370</v>
      </c>
      <c r="W14" s="10">
        <v>370</v>
      </c>
      <c r="X14" s="10"/>
      <c r="Y14" s="10"/>
      <c r="Z14" s="10"/>
      <c r="AA14" s="10"/>
      <c r="AB14" s="10">
        <f t="shared" si="6"/>
        <v>13468</v>
      </c>
      <c r="AC14" s="10">
        <f t="shared" si="6"/>
        <v>12472</v>
      </c>
      <c r="AD14" s="10">
        <v>12763</v>
      </c>
      <c r="AE14" s="10">
        <v>11767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705</v>
      </c>
      <c r="AQ14" s="10">
        <v>705</v>
      </c>
      <c r="AR14" s="10"/>
      <c r="AS14" s="10"/>
      <c r="AT14" s="10"/>
      <c r="AU14" s="10"/>
      <c r="AV14" s="10">
        <v>10</v>
      </c>
      <c r="AW14" s="10">
        <v>10</v>
      </c>
      <c r="AX14" s="10">
        <v>8</v>
      </c>
      <c r="AY14" s="10">
        <v>8</v>
      </c>
      <c r="AZ14" s="10">
        <f t="shared" si="7"/>
        <v>1451</v>
      </c>
      <c r="BA14" s="10">
        <f t="shared" si="8"/>
        <v>1451</v>
      </c>
      <c r="BB14" s="12">
        <v>80</v>
      </c>
      <c r="BC14" s="12">
        <v>80</v>
      </c>
      <c r="BD14" s="12"/>
      <c r="BE14" s="12"/>
      <c r="BF14" s="12"/>
      <c r="BG14" s="12"/>
      <c r="BH14" s="12">
        <v>1131</v>
      </c>
      <c r="BI14" s="12">
        <v>1131</v>
      </c>
      <c r="BJ14" s="13">
        <v>240</v>
      </c>
      <c r="BK14" s="12">
        <v>240</v>
      </c>
      <c r="BL14" s="12"/>
      <c r="BM14" s="12"/>
      <c r="BN14" s="12">
        <f t="shared" si="9"/>
        <v>22486</v>
      </c>
    </row>
    <row r="15" spans="1:66" s="81" customFormat="1" ht="17.25" customHeight="1">
      <c r="A15" s="8" t="s">
        <v>6</v>
      </c>
      <c r="B15" s="10">
        <f t="shared" si="0"/>
        <v>29386</v>
      </c>
      <c r="C15" s="10">
        <f t="shared" si="1"/>
        <v>30281</v>
      </c>
      <c r="D15" s="11">
        <f t="shared" si="2"/>
        <v>103.04566800517254</v>
      </c>
      <c r="E15" s="10">
        <v>145</v>
      </c>
      <c r="F15" s="10">
        <f t="shared" si="3"/>
        <v>14986</v>
      </c>
      <c r="G15" s="10">
        <f t="shared" si="4"/>
        <v>15276</v>
      </c>
      <c r="H15" s="11">
        <f t="shared" si="5"/>
        <v>101.93513946349925</v>
      </c>
      <c r="I15" s="10"/>
      <c r="J15" s="10">
        <v>5468</v>
      </c>
      <c r="K15" s="10">
        <v>6146</v>
      </c>
      <c r="L15" s="10">
        <v>5366</v>
      </c>
      <c r="M15" s="10">
        <v>5766</v>
      </c>
      <c r="N15" s="10">
        <v>1669</v>
      </c>
      <c r="O15" s="10">
        <v>1775</v>
      </c>
      <c r="P15" s="10">
        <v>2239</v>
      </c>
      <c r="Q15" s="10">
        <v>1400</v>
      </c>
      <c r="R15" s="10"/>
      <c r="S15" s="10"/>
      <c r="T15" s="10"/>
      <c r="U15" s="10"/>
      <c r="V15" s="10">
        <v>244</v>
      </c>
      <c r="W15" s="10">
        <v>189</v>
      </c>
      <c r="X15" s="10"/>
      <c r="Y15" s="10"/>
      <c r="Z15" s="10"/>
      <c r="AA15" s="10"/>
      <c r="AB15" s="10">
        <f t="shared" si="6"/>
        <v>13603</v>
      </c>
      <c r="AC15" s="10">
        <f t="shared" si="6"/>
        <v>14627</v>
      </c>
      <c r="AD15" s="10">
        <v>11945</v>
      </c>
      <c r="AE15" s="10">
        <v>13798</v>
      </c>
      <c r="AF15" s="10"/>
      <c r="AG15" s="10"/>
      <c r="AH15" s="10"/>
      <c r="AI15" s="10"/>
      <c r="AJ15" s="10">
        <v>1658</v>
      </c>
      <c r="AK15" s="10">
        <v>505</v>
      </c>
      <c r="AL15" s="10"/>
      <c r="AM15" s="10"/>
      <c r="AN15" s="10"/>
      <c r="AO15" s="10">
        <v>324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f t="shared" si="7"/>
        <v>797</v>
      </c>
      <c r="BA15" s="10">
        <f t="shared" si="8"/>
        <v>378</v>
      </c>
      <c r="BB15" s="12">
        <v>164</v>
      </c>
      <c r="BC15" s="12">
        <v>179</v>
      </c>
      <c r="BD15" s="12"/>
      <c r="BE15" s="12"/>
      <c r="BF15" s="12"/>
      <c r="BG15" s="12"/>
      <c r="BH15" s="12">
        <v>633</v>
      </c>
      <c r="BI15" s="12">
        <v>199</v>
      </c>
      <c r="BJ15" s="13"/>
      <c r="BK15" s="12"/>
      <c r="BL15" s="12"/>
      <c r="BM15" s="12"/>
      <c r="BN15" s="12">
        <f t="shared" si="9"/>
        <v>29386</v>
      </c>
    </row>
    <row r="16" spans="1:66" s="81" customFormat="1" ht="15.75" customHeight="1">
      <c r="A16" s="8" t="s">
        <v>7</v>
      </c>
      <c r="B16" s="10">
        <f t="shared" si="0"/>
        <v>19187</v>
      </c>
      <c r="C16" s="10">
        <f t="shared" si="1"/>
        <v>25038</v>
      </c>
      <c r="D16" s="11">
        <f t="shared" si="2"/>
        <v>130.4946057226247</v>
      </c>
      <c r="E16" s="10"/>
      <c r="F16" s="10">
        <f t="shared" si="3"/>
        <v>3755</v>
      </c>
      <c r="G16" s="10">
        <f t="shared" si="4"/>
        <v>5040</v>
      </c>
      <c r="H16" s="11">
        <f t="shared" si="5"/>
        <v>134.22103861517976</v>
      </c>
      <c r="I16" s="10"/>
      <c r="J16" s="10"/>
      <c r="K16" s="10">
        <v>786</v>
      </c>
      <c r="L16" s="10">
        <v>2708</v>
      </c>
      <c r="M16" s="10">
        <v>3270</v>
      </c>
      <c r="N16" s="10">
        <v>626</v>
      </c>
      <c r="O16" s="10">
        <v>984</v>
      </c>
      <c r="P16" s="10"/>
      <c r="Q16" s="10"/>
      <c r="R16" s="10">
        <v>300</v>
      </c>
      <c r="S16" s="10"/>
      <c r="T16" s="10">
        <v>121</v>
      </c>
      <c r="U16" s="10"/>
      <c r="V16" s="10"/>
      <c r="W16" s="10"/>
      <c r="X16" s="10"/>
      <c r="Y16" s="10"/>
      <c r="Z16" s="10"/>
      <c r="AA16" s="10"/>
      <c r="AB16" s="10">
        <f t="shared" si="6"/>
        <v>12370</v>
      </c>
      <c r="AC16" s="10">
        <f t="shared" si="6"/>
        <v>15858</v>
      </c>
      <c r="AD16" s="10">
        <v>12270</v>
      </c>
      <c r="AE16" s="10">
        <v>15293</v>
      </c>
      <c r="AF16" s="10"/>
      <c r="AG16" s="10"/>
      <c r="AH16" s="10"/>
      <c r="AI16" s="10"/>
      <c r="AJ16" s="10"/>
      <c r="AK16" s="10"/>
      <c r="AL16" s="10"/>
      <c r="AM16" s="10"/>
      <c r="AN16" s="10">
        <v>100</v>
      </c>
      <c r="AO16" s="10">
        <v>100</v>
      </c>
      <c r="AP16" s="10"/>
      <c r="AQ16" s="10">
        <v>465</v>
      </c>
      <c r="AR16" s="10"/>
      <c r="AS16" s="10"/>
      <c r="AT16" s="10"/>
      <c r="AU16" s="10"/>
      <c r="AV16" s="10"/>
      <c r="AW16" s="10"/>
      <c r="AX16" s="10"/>
      <c r="AY16" s="10"/>
      <c r="AZ16" s="10">
        <f t="shared" si="7"/>
        <v>3062</v>
      </c>
      <c r="BA16" s="10">
        <f t="shared" si="8"/>
        <v>4140</v>
      </c>
      <c r="BB16" s="12">
        <v>656</v>
      </c>
      <c r="BC16" s="12">
        <v>708</v>
      </c>
      <c r="BD16" s="12">
        <v>0</v>
      </c>
      <c r="BE16" s="12"/>
      <c r="BF16" s="12"/>
      <c r="BG16" s="12"/>
      <c r="BH16" s="12">
        <v>1328</v>
      </c>
      <c r="BI16" s="12">
        <v>2150</v>
      </c>
      <c r="BJ16" s="13">
        <v>1078</v>
      </c>
      <c r="BK16" s="12">
        <v>1282</v>
      </c>
      <c r="BL16" s="12"/>
      <c r="BM16" s="12"/>
      <c r="BN16" s="12">
        <f t="shared" si="9"/>
        <v>19187</v>
      </c>
    </row>
    <row r="17" spans="1:66" s="81" customFormat="1" ht="14.25" customHeight="1">
      <c r="A17" s="8" t="s">
        <v>8</v>
      </c>
      <c r="B17" s="10">
        <f t="shared" si="0"/>
        <v>13282</v>
      </c>
      <c r="C17" s="10">
        <f t="shared" si="1"/>
        <v>13394</v>
      </c>
      <c r="D17" s="11">
        <f t="shared" si="2"/>
        <v>100.84324649902123</v>
      </c>
      <c r="E17" s="10"/>
      <c r="F17" s="10">
        <f t="shared" si="3"/>
        <v>2170</v>
      </c>
      <c r="G17" s="10">
        <f t="shared" si="4"/>
        <v>2210</v>
      </c>
      <c r="H17" s="11">
        <f t="shared" si="5"/>
        <v>101.84331797235022</v>
      </c>
      <c r="I17" s="10"/>
      <c r="J17" s="10">
        <v>145</v>
      </c>
      <c r="K17" s="10">
        <v>195</v>
      </c>
      <c r="L17" s="10">
        <v>585</v>
      </c>
      <c r="M17" s="10">
        <v>685</v>
      </c>
      <c r="N17" s="10">
        <v>1050</v>
      </c>
      <c r="O17" s="10">
        <v>1230</v>
      </c>
      <c r="P17" s="10"/>
      <c r="Q17" s="10"/>
      <c r="R17" s="10">
        <v>390</v>
      </c>
      <c r="S17" s="10">
        <v>100</v>
      </c>
      <c r="T17" s="10"/>
      <c r="U17" s="10"/>
      <c r="V17" s="10"/>
      <c r="W17" s="10"/>
      <c r="X17" s="10"/>
      <c r="Y17" s="10"/>
      <c r="Z17" s="10"/>
      <c r="AA17" s="10"/>
      <c r="AB17" s="10">
        <f t="shared" si="6"/>
        <v>10154</v>
      </c>
      <c r="AC17" s="10">
        <f t="shared" si="6"/>
        <v>10204</v>
      </c>
      <c r="AD17" s="10">
        <v>10154</v>
      </c>
      <c r="AE17" s="10">
        <v>10164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>
        <v>40</v>
      </c>
      <c r="AR17" s="10"/>
      <c r="AS17" s="10"/>
      <c r="AT17" s="10"/>
      <c r="AU17" s="10"/>
      <c r="AV17" s="10">
        <v>10</v>
      </c>
      <c r="AW17" s="10">
        <v>10</v>
      </c>
      <c r="AX17" s="10">
        <v>13</v>
      </c>
      <c r="AY17" s="10"/>
      <c r="AZ17" s="10">
        <f t="shared" si="7"/>
        <v>935</v>
      </c>
      <c r="BA17" s="10">
        <f t="shared" si="8"/>
        <v>970</v>
      </c>
      <c r="BB17" s="12">
        <v>100</v>
      </c>
      <c r="BC17" s="12">
        <v>100</v>
      </c>
      <c r="BD17" s="12"/>
      <c r="BE17" s="12"/>
      <c r="BF17" s="12"/>
      <c r="BG17" s="12"/>
      <c r="BH17" s="12">
        <v>415</v>
      </c>
      <c r="BI17" s="12">
        <v>450</v>
      </c>
      <c r="BJ17" s="13">
        <v>420</v>
      </c>
      <c r="BK17" s="12">
        <v>420</v>
      </c>
      <c r="BL17" s="12"/>
      <c r="BM17" s="12"/>
      <c r="BN17" s="12">
        <f t="shared" si="9"/>
        <v>13282</v>
      </c>
    </row>
    <row r="18" spans="1:66" s="81" customFormat="1" ht="15.75" customHeight="1">
      <c r="A18" s="8" t="s">
        <v>16</v>
      </c>
      <c r="B18" s="10">
        <f t="shared" si="0"/>
        <v>30953</v>
      </c>
      <c r="C18" s="10">
        <f t="shared" si="1"/>
        <v>33462</v>
      </c>
      <c r="D18" s="11">
        <f t="shared" si="2"/>
        <v>108.10583788324233</v>
      </c>
      <c r="E18" s="10">
        <v>100</v>
      </c>
      <c r="F18" s="10">
        <f t="shared" si="3"/>
        <v>10343</v>
      </c>
      <c r="G18" s="10">
        <f t="shared" si="4"/>
        <v>10988</v>
      </c>
      <c r="H18" s="11">
        <f t="shared" si="5"/>
        <v>106.23610171130234</v>
      </c>
      <c r="I18" s="10"/>
      <c r="J18" s="10">
        <v>780</v>
      </c>
      <c r="K18" s="10">
        <v>768</v>
      </c>
      <c r="L18" s="10">
        <v>7696</v>
      </c>
      <c r="M18" s="10">
        <v>8262</v>
      </c>
      <c r="N18" s="10">
        <v>1669</v>
      </c>
      <c r="O18" s="10">
        <v>1760</v>
      </c>
      <c r="P18" s="10"/>
      <c r="Q18" s="10"/>
      <c r="R18" s="10"/>
      <c r="S18" s="10"/>
      <c r="T18" s="10">
        <v>147</v>
      </c>
      <c r="U18" s="10">
        <v>147</v>
      </c>
      <c r="V18" s="10">
        <v>51</v>
      </c>
      <c r="W18" s="10">
        <v>51</v>
      </c>
      <c r="X18" s="10"/>
      <c r="Y18" s="10"/>
      <c r="Z18" s="10"/>
      <c r="AA18" s="10"/>
      <c r="AB18" s="10">
        <f t="shared" si="6"/>
        <v>17420</v>
      </c>
      <c r="AC18" s="10">
        <f t="shared" si="6"/>
        <v>19265</v>
      </c>
      <c r="AD18" s="10">
        <v>17170</v>
      </c>
      <c r="AE18" s="10">
        <v>19265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>
        <v>250</v>
      </c>
      <c r="AS18" s="10"/>
      <c r="AT18" s="10"/>
      <c r="AU18" s="10"/>
      <c r="AV18" s="10"/>
      <c r="AW18" s="10"/>
      <c r="AX18" s="10"/>
      <c r="AY18" s="10"/>
      <c r="AZ18" s="10">
        <f t="shared" si="7"/>
        <v>3190</v>
      </c>
      <c r="BA18" s="10">
        <f t="shared" si="8"/>
        <v>3209</v>
      </c>
      <c r="BB18" s="12">
        <v>854</v>
      </c>
      <c r="BC18" s="12">
        <v>854</v>
      </c>
      <c r="BD18" s="12"/>
      <c r="BE18" s="12"/>
      <c r="BF18" s="12"/>
      <c r="BG18" s="12"/>
      <c r="BH18" s="12">
        <v>1769</v>
      </c>
      <c r="BI18" s="12">
        <v>1751</v>
      </c>
      <c r="BJ18" s="13">
        <v>567</v>
      </c>
      <c r="BK18" s="12">
        <v>604</v>
      </c>
      <c r="BL18" s="12"/>
      <c r="BM18" s="12"/>
      <c r="BN18" s="12">
        <f t="shared" si="9"/>
        <v>30953</v>
      </c>
    </row>
    <row r="19" spans="1:66" s="81" customFormat="1" ht="14.25" customHeight="1">
      <c r="A19" s="8" t="s">
        <v>9</v>
      </c>
      <c r="B19" s="10">
        <f t="shared" si="0"/>
        <v>15388</v>
      </c>
      <c r="C19" s="10">
        <f t="shared" si="1"/>
        <v>15525</v>
      </c>
      <c r="D19" s="11">
        <f t="shared" si="2"/>
        <v>100.89030413309072</v>
      </c>
      <c r="E19" s="10"/>
      <c r="F19" s="10">
        <f t="shared" si="3"/>
        <v>8260</v>
      </c>
      <c r="G19" s="10">
        <f t="shared" si="4"/>
        <v>8459</v>
      </c>
      <c r="H19" s="11">
        <f t="shared" si="5"/>
        <v>102.409200968523</v>
      </c>
      <c r="I19" s="10"/>
      <c r="J19" s="10">
        <v>3730</v>
      </c>
      <c r="K19" s="10">
        <v>3695</v>
      </c>
      <c r="L19" s="10">
        <v>3503</v>
      </c>
      <c r="M19" s="10">
        <v>3575</v>
      </c>
      <c r="N19" s="10">
        <v>737</v>
      </c>
      <c r="O19" s="10">
        <v>814</v>
      </c>
      <c r="P19" s="10"/>
      <c r="Q19" s="10"/>
      <c r="R19" s="10"/>
      <c r="S19" s="10"/>
      <c r="T19" s="10">
        <v>127</v>
      </c>
      <c r="U19" s="10">
        <v>212</v>
      </c>
      <c r="V19" s="10">
        <v>163</v>
      </c>
      <c r="W19" s="10">
        <v>163</v>
      </c>
      <c r="X19" s="10"/>
      <c r="Y19" s="10"/>
      <c r="Z19" s="10"/>
      <c r="AA19" s="10"/>
      <c r="AB19" s="10">
        <f t="shared" si="6"/>
        <v>5035</v>
      </c>
      <c r="AC19" s="10">
        <f t="shared" si="6"/>
        <v>5036</v>
      </c>
      <c r="AD19" s="10">
        <v>5015</v>
      </c>
      <c r="AE19" s="10">
        <v>5016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>
        <v>20</v>
      </c>
      <c r="AQ19" s="10">
        <v>20</v>
      </c>
      <c r="AR19" s="10"/>
      <c r="AS19" s="10"/>
      <c r="AT19" s="10"/>
      <c r="AU19" s="10"/>
      <c r="AV19" s="10">
        <v>3</v>
      </c>
      <c r="AW19" s="10">
        <v>3</v>
      </c>
      <c r="AX19" s="10">
        <v>1</v>
      </c>
      <c r="AY19" s="10">
        <v>1</v>
      </c>
      <c r="AZ19" s="10">
        <f t="shared" si="7"/>
        <v>2089</v>
      </c>
      <c r="BA19" s="10">
        <f t="shared" si="8"/>
        <v>2026</v>
      </c>
      <c r="BB19" s="12">
        <v>759</v>
      </c>
      <c r="BC19" s="12">
        <v>711</v>
      </c>
      <c r="BD19" s="12"/>
      <c r="BE19" s="12"/>
      <c r="BF19" s="12"/>
      <c r="BG19" s="12"/>
      <c r="BH19" s="12">
        <v>1230</v>
      </c>
      <c r="BI19" s="12">
        <v>1232</v>
      </c>
      <c r="BJ19" s="13">
        <v>100</v>
      </c>
      <c r="BK19" s="12">
        <v>83</v>
      </c>
      <c r="BL19" s="12"/>
      <c r="BM19" s="12"/>
      <c r="BN19" s="12">
        <f t="shared" si="9"/>
        <v>15388</v>
      </c>
    </row>
    <row r="20" spans="1:66" s="81" customFormat="1" ht="17.25" customHeight="1">
      <c r="A20" s="8" t="s">
        <v>10</v>
      </c>
      <c r="B20" s="10">
        <f t="shared" si="0"/>
        <v>22602</v>
      </c>
      <c r="C20" s="10">
        <f t="shared" si="1"/>
        <v>23961</v>
      </c>
      <c r="D20" s="11">
        <f t="shared" si="2"/>
        <v>106.01274223520043</v>
      </c>
      <c r="E20" s="10">
        <v>569</v>
      </c>
      <c r="F20" s="10">
        <f t="shared" si="3"/>
        <v>8266</v>
      </c>
      <c r="G20" s="10">
        <f t="shared" si="4"/>
        <v>8454</v>
      </c>
      <c r="H20" s="11">
        <f t="shared" si="5"/>
        <v>102.27437696588436</v>
      </c>
      <c r="I20" s="10">
        <v>104</v>
      </c>
      <c r="J20" s="10">
        <v>1993</v>
      </c>
      <c r="K20" s="10">
        <v>1966</v>
      </c>
      <c r="L20" s="10">
        <v>3168</v>
      </c>
      <c r="M20" s="10">
        <v>3419</v>
      </c>
      <c r="N20" s="10">
        <v>2490</v>
      </c>
      <c r="O20" s="10">
        <v>2456</v>
      </c>
      <c r="P20" s="10"/>
      <c r="Q20" s="10"/>
      <c r="R20" s="10">
        <v>430</v>
      </c>
      <c r="S20" s="10">
        <v>497</v>
      </c>
      <c r="T20" s="10">
        <v>185</v>
      </c>
      <c r="U20" s="10">
        <v>116</v>
      </c>
      <c r="V20" s="10"/>
      <c r="W20" s="10"/>
      <c r="X20" s="10"/>
      <c r="Y20" s="10"/>
      <c r="Z20" s="10"/>
      <c r="AA20" s="10"/>
      <c r="AB20" s="10">
        <f t="shared" si="6"/>
        <v>10922</v>
      </c>
      <c r="AC20" s="10">
        <f t="shared" si="6"/>
        <v>11888</v>
      </c>
      <c r="AD20" s="10">
        <v>9257</v>
      </c>
      <c r="AE20" s="10">
        <v>9885</v>
      </c>
      <c r="AF20" s="10"/>
      <c r="AG20" s="10"/>
      <c r="AH20" s="10"/>
      <c r="AI20" s="10"/>
      <c r="AJ20" s="10"/>
      <c r="AK20" s="10"/>
      <c r="AL20" s="10"/>
      <c r="AM20" s="10"/>
      <c r="AN20" s="10">
        <v>1500</v>
      </c>
      <c r="AO20" s="10">
        <v>1748</v>
      </c>
      <c r="AP20" s="10"/>
      <c r="AQ20" s="10"/>
      <c r="AR20" s="10">
        <v>165</v>
      </c>
      <c r="AS20" s="10">
        <v>255</v>
      </c>
      <c r="AT20" s="10"/>
      <c r="AU20" s="10"/>
      <c r="AV20" s="10">
        <v>20</v>
      </c>
      <c r="AW20" s="10">
        <v>10</v>
      </c>
      <c r="AX20" s="10">
        <v>14</v>
      </c>
      <c r="AY20" s="10"/>
      <c r="AZ20" s="10">
        <f t="shared" si="7"/>
        <v>3380</v>
      </c>
      <c r="BA20" s="10">
        <f t="shared" si="8"/>
        <v>3609</v>
      </c>
      <c r="BB20" s="12">
        <v>730</v>
      </c>
      <c r="BC20" s="12">
        <v>700</v>
      </c>
      <c r="BD20" s="12"/>
      <c r="BE20" s="12"/>
      <c r="BF20" s="12"/>
      <c r="BG20" s="12"/>
      <c r="BH20" s="12">
        <v>2453</v>
      </c>
      <c r="BI20" s="12">
        <v>2582</v>
      </c>
      <c r="BJ20" s="13">
        <v>197</v>
      </c>
      <c r="BK20" s="12">
        <v>327</v>
      </c>
      <c r="BL20" s="12"/>
      <c r="BM20" s="12"/>
      <c r="BN20" s="12">
        <f t="shared" si="9"/>
        <v>22602</v>
      </c>
    </row>
    <row r="21" spans="1:66" s="81" customFormat="1" ht="15.75" customHeight="1">
      <c r="A21" s="8" t="s">
        <v>17</v>
      </c>
      <c r="B21" s="10">
        <f t="shared" si="0"/>
        <v>31639</v>
      </c>
      <c r="C21" s="10">
        <f t="shared" si="1"/>
        <v>31664</v>
      </c>
      <c r="D21" s="11">
        <f t="shared" si="2"/>
        <v>100.07901640380543</v>
      </c>
      <c r="E21" s="10"/>
      <c r="F21" s="10">
        <f t="shared" si="3"/>
        <v>14431</v>
      </c>
      <c r="G21" s="10">
        <f>SUM(K21,M21,O21,Q21,S21,U21,W21,Y21,AA21)</f>
        <v>12483</v>
      </c>
      <c r="H21" s="11">
        <f t="shared" si="5"/>
        <v>86.50128196244196</v>
      </c>
      <c r="I21" s="10"/>
      <c r="J21" s="10">
        <v>7050</v>
      </c>
      <c r="K21" s="10">
        <v>4902</v>
      </c>
      <c r="L21" s="10">
        <v>4168</v>
      </c>
      <c r="M21" s="10">
        <v>3969</v>
      </c>
      <c r="N21" s="10">
        <v>1052</v>
      </c>
      <c r="O21" s="10">
        <v>1217</v>
      </c>
      <c r="P21" s="10">
        <v>1341</v>
      </c>
      <c r="Q21" s="10">
        <v>1346</v>
      </c>
      <c r="R21" s="10">
        <v>147</v>
      </c>
      <c r="S21" s="10">
        <v>47</v>
      </c>
      <c r="T21" s="10">
        <v>500</v>
      </c>
      <c r="U21" s="10">
        <v>500</v>
      </c>
      <c r="V21" s="10">
        <v>128</v>
      </c>
      <c r="W21" s="10">
        <v>320</v>
      </c>
      <c r="X21" s="10">
        <v>45</v>
      </c>
      <c r="Y21" s="10">
        <v>182</v>
      </c>
      <c r="Z21" s="10"/>
      <c r="AA21" s="10"/>
      <c r="AB21" s="10">
        <f t="shared" si="6"/>
        <v>13316</v>
      </c>
      <c r="AC21" s="10">
        <f t="shared" si="6"/>
        <v>15072</v>
      </c>
      <c r="AD21" s="10">
        <v>12469</v>
      </c>
      <c r="AE21" s="10">
        <v>14225</v>
      </c>
      <c r="AF21" s="10"/>
      <c r="AG21" s="10"/>
      <c r="AH21" s="10">
        <v>168</v>
      </c>
      <c r="AI21" s="10">
        <v>168</v>
      </c>
      <c r="AJ21" s="10"/>
      <c r="AK21" s="10"/>
      <c r="AL21" s="10"/>
      <c r="AM21" s="10"/>
      <c r="AN21" s="10">
        <v>679</v>
      </c>
      <c r="AO21" s="10">
        <v>679</v>
      </c>
      <c r="AP21" s="10"/>
      <c r="AQ21" s="10"/>
      <c r="AR21" s="10"/>
      <c r="AS21" s="10"/>
      <c r="AT21" s="10"/>
      <c r="AU21" s="10"/>
      <c r="AV21" s="10">
        <v>260</v>
      </c>
      <c r="AW21" s="10">
        <v>220</v>
      </c>
      <c r="AX21" s="10">
        <v>40</v>
      </c>
      <c r="AY21" s="10">
        <v>30</v>
      </c>
      <c r="AZ21" s="10">
        <f t="shared" si="7"/>
        <v>3592</v>
      </c>
      <c r="BA21" s="10">
        <f t="shared" si="8"/>
        <v>3859</v>
      </c>
      <c r="BB21" s="12">
        <v>373</v>
      </c>
      <c r="BC21" s="12">
        <v>393</v>
      </c>
      <c r="BD21" s="12">
        <v>30</v>
      </c>
      <c r="BE21" s="12">
        <v>30</v>
      </c>
      <c r="BF21" s="12"/>
      <c r="BG21" s="12"/>
      <c r="BH21" s="12">
        <v>3189</v>
      </c>
      <c r="BI21" s="12">
        <v>3436</v>
      </c>
      <c r="BJ21" s="13"/>
      <c r="BK21" s="12"/>
      <c r="BL21" s="12"/>
      <c r="BM21" s="12"/>
      <c r="BN21" s="12">
        <f aca="true" t="shared" si="10" ref="BN21:BN26">SUM(F21,AB21,AT21,AV21,AX21,AZ21)</f>
        <v>31639</v>
      </c>
    </row>
    <row r="22" spans="1:66" s="81" customFormat="1" ht="15" customHeight="1">
      <c r="A22" s="8" t="s">
        <v>18</v>
      </c>
      <c r="B22" s="10">
        <f t="shared" si="0"/>
        <v>32419</v>
      </c>
      <c r="C22" s="10">
        <f t="shared" si="1"/>
        <v>32610</v>
      </c>
      <c r="D22" s="11">
        <f t="shared" si="2"/>
        <v>100.58916067738055</v>
      </c>
      <c r="E22" s="10"/>
      <c r="F22" s="10">
        <f t="shared" si="3"/>
        <v>22725</v>
      </c>
      <c r="G22" s="10">
        <f t="shared" si="4"/>
        <v>21022</v>
      </c>
      <c r="H22" s="11">
        <f t="shared" si="5"/>
        <v>92.50605060506051</v>
      </c>
      <c r="I22" s="10"/>
      <c r="J22" s="10">
        <v>12938</v>
      </c>
      <c r="K22" s="10">
        <v>12227</v>
      </c>
      <c r="L22" s="10">
        <v>4766</v>
      </c>
      <c r="M22" s="10">
        <v>4423</v>
      </c>
      <c r="N22" s="10">
        <v>860</v>
      </c>
      <c r="O22" s="10">
        <v>730</v>
      </c>
      <c r="P22" s="10">
        <v>1706</v>
      </c>
      <c r="Q22" s="10">
        <v>1712</v>
      </c>
      <c r="R22" s="10"/>
      <c r="S22" s="10"/>
      <c r="T22" s="10">
        <v>30</v>
      </c>
      <c r="U22" s="10"/>
      <c r="V22" s="10">
        <v>2325</v>
      </c>
      <c r="W22" s="10">
        <v>1860</v>
      </c>
      <c r="X22" s="10">
        <v>100</v>
      </c>
      <c r="Y22" s="10">
        <v>70</v>
      </c>
      <c r="Z22" s="10"/>
      <c r="AA22" s="10"/>
      <c r="AB22" s="10">
        <f t="shared" si="6"/>
        <v>6891</v>
      </c>
      <c r="AC22" s="10">
        <f t="shared" si="6"/>
        <v>8892</v>
      </c>
      <c r="AD22" s="10">
        <v>3165</v>
      </c>
      <c r="AE22" s="10">
        <v>3865</v>
      </c>
      <c r="AF22" s="10"/>
      <c r="AG22" s="10"/>
      <c r="AH22" s="10"/>
      <c r="AI22" s="10"/>
      <c r="AJ22" s="10">
        <v>3726</v>
      </c>
      <c r="AK22" s="10">
        <v>4971</v>
      </c>
      <c r="AL22" s="10"/>
      <c r="AM22" s="10"/>
      <c r="AN22" s="10"/>
      <c r="AO22" s="10"/>
      <c r="AP22" s="10"/>
      <c r="AQ22" s="10"/>
      <c r="AR22" s="10"/>
      <c r="AS22" s="10">
        <v>56</v>
      </c>
      <c r="AT22" s="10"/>
      <c r="AU22" s="10"/>
      <c r="AV22" s="10">
        <v>65</v>
      </c>
      <c r="AW22" s="10">
        <v>65</v>
      </c>
      <c r="AX22" s="10">
        <v>55</v>
      </c>
      <c r="AY22" s="10">
        <v>50</v>
      </c>
      <c r="AZ22" s="10">
        <f t="shared" si="7"/>
        <v>2683</v>
      </c>
      <c r="BA22" s="10">
        <f t="shared" si="8"/>
        <v>2581</v>
      </c>
      <c r="BB22" s="12">
        <v>658</v>
      </c>
      <c r="BC22" s="12">
        <v>308</v>
      </c>
      <c r="BD22" s="12">
        <v>308</v>
      </c>
      <c r="BE22" s="12"/>
      <c r="BF22" s="12"/>
      <c r="BG22" s="12"/>
      <c r="BH22" s="12">
        <v>1707</v>
      </c>
      <c r="BI22" s="12">
        <v>2263</v>
      </c>
      <c r="BJ22" s="13"/>
      <c r="BK22" s="12"/>
      <c r="BL22" s="12">
        <v>10</v>
      </c>
      <c r="BM22" s="12">
        <v>10</v>
      </c>
      <c r="BN22" s="12">
        <f t="shared" si="10"/>
        <v>32419</v>
      </c>
    </row>
    <row r="23" spans="1:66" s="81" customFormat="1" ht="15" customHeight="1">
      <c r="A23" s="8" t="s">
        <v>11</v>
      </c>
      <c r="B23" s="10">
        <f t="shared" si="0"/>
        <v>22537</v>
      </c>
      <c r="C23" s="10">
        <f t="shared" si="1"/>
        <v>14536</v>
      </c>
      <c r="D23" s="11">
        <f t="shared" si="2"/>
        <v>64.49838044105249</v>
      </c>
      <c r="E23" s="10">
        <v>20</v>
      </c>
      <c r="F23" s="10">
        <f t="shared" si="3"/>
        <v>18596</v>
      </c>
      <c r="G23" s="10">
        <f t="shared" si="4"/>
        <v>8829</v>
      </c>
      <c r="H23" s="11">
        <f t="shared" si="5"/>
        <v>47.47795224779522</v>
      </c>
      <c r="I23" s="10"/>
      <c r="J23" s="10">
        <v>15687</v>
      </c>
      <c r="K23" s="10">
        <v>5972</v>
      </c>
      <c r="L23" s="10">
        <v>1150</v>
      </c>
      <c r="M23" s="10">
        <v>1113</v>
      </c>
      <c r="N23" s="10">
        <v>1489</v>
      </c>
      <c r="O23" s="10">
        <v>1474</v>
      </c>
      <c r="P23" s="10"/>
      <c r="Q23" s="10"/>
      <c r="R23" s="10"/>
      <c r="S23" s="10"/>
      <c r="T23" s="10"/>
      <c r="U23" s="10"/>
      <c r="V23" s="10">
        <v>270</v>
      </c>
      <c r="W23" s="10">
        <v>270</v>
      </c>
      <c r="X23" s="10"/>
      <c r="Y23" s="10"/>
      <c r="Z23" s="10"/>
      <c r="AA23" s="10"/>
      <c r="AB23" s="10">
        <f t="shared" si="6"/>
        <v>2900</v>
      </c>
      <c r="AC23" s="10">
        <f t="shared" si="6"/>
        <v>2700</v>
      </c>
      <c r="AD23" s="10">
        <v>2900</v>
      </c>
      <c r="AE23" s="10">
        <v>2700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>
        <f t="shared" si="7"/>
        <v>1041</v>
      </c>
      <c r="BA23" s="10">
        <f t="shared" si="8"/>
        <v>3007</v>
      </c>
      <c r="BB23" s="12"/>
      <c r="BC23" s="12"/>
      <c r="BD23" s="12"/>
      <c r="BE23" s="12"/>
      <c r="BF23" s="12"/>
      <c r="BG23" s="12"/>
      <c r="BH23" s="12">
        <v>1041</v>
      </c>
      <c r="BI23" s="12">
        <v>738</v>
      </c>
      <c r="BJ23" s="13"/>
      <c r="BK23" s="12">
        <v>2269</v>
      </c>
      <c r="BL23" s="12"/>
      <c r="BM23" s="12"/>
      <c r="BN23" s="12">
        <f t="shared" si="10"/>
        <v>22537</v>
      </c>
    </row>
    <row r="24" spans="1:66" s="81" customFormat="1" ht="13.5" customHeight="1">
      <c r="A24" s="8" t="s">
        <v>12</v>
      </c>
      <c r="B24" s="10">
        <f t="shared" si="0"/>
        <v>38148</v>
      </c>
      <c r="C24" s="14">
        <f t="shared" si="1"/>
        <v>38163.5</v>
      </c>
      <c r="D24" s="11">
        <f t="shared" si="2"/>
        <v>100.04063122575234</v>
      </c>
      <c r="E24" s="10"/>
      <c r="F24" s="10">
        <f t="shared" si="3"/>
        <v>24224</v>
      </c>
      <c r="G24" s="10">
        <f t="shared" si="4"/>
        <v>23804</v>
      </c>
      <c r="H24" s="11">
        <f t="shared" si="5"/>
        <v>98.2661822985469</v>
      </c>
      <c r="I24" s="10"/>
      <c r="J24" s="10">
        <v>11431</v>
      </c>
      <c r="K24" s="10">
        <v>11305</v>
      </c>
      <c r="L24" s="10">
        <v>9269</v>
      </c>
      <c r="M24" s="10">
        <v>8534</v>
      </c>
      <c r="N24" s="10">
        <v>1169</v>
      </c>
      <c r="O24" s="10">
        <v>1515</v>
      </c>
      <c r="P24" s="10"/>
      <c r="Q24" s="10"/>
      <c r="R24" s="10">
        <v>100</v>
      </c>
      <c r="S24" s="10">
        <v>100</v>
      </c>
      <c r="T24" s="10">
        <v>85</v>
      </c>
      <c r="U24" s="10">
        <v>94</v>
      </c>
      <c r="V24" s="10">
        <v>1973</v>
      </c>
      <c r="W24" s="10">
        <v>2064</v>
      </c>
      <c r="X24" s="10">
        <v>197</v>
      </c>
      <c r="Y24" s="10">
        <v>192</v>
      </c>
      <c r="Z24" s="10"/>
      <c r="AA24" s="10"/>
      <c r="AB24" s="10">
        <f t="shared" si="6"/>
        <v>9311</v>
      </c>
      <c r="AC24" s="10">
        <f t="shared" si="6"/>
        <v>10542</v>
      </c>
      <c r="AD24" s="10">
        <v>5821</v>
      </c>
      <c r="AE24" s="10">
        <v>7282</v>
      </c>
      <c r="AF24" s="10">
        <v>1479</v>
      </c>
      <c r="AG24" s="10">
        <v>1249</v>
      </c>
      <c r="AH24" s="10">
        <v>2011</v>
      </c>
      <c r="AI24" s="10">
        <v>2011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>
        <v>8</v>
      </c>
      <c r="AW24" s="10">
        <v>8</v>
      </c>
      <c r="AX24" s="10">
        <v>42</v>
      </c>
      <c r="AY24" s="10">
        <v>42</v>
      </c>
      <c r="AZ24" s="10">
        <f>SUM(BB24,BD24,BH24,BJ24,BL24,BF24)</f>
        <v>4563</v>
      </c>
      <c r="BA24" s="10">
        <f>SUM(BC24,BE24,BI24,BK24,BM24,BG24)</f>
        <v>3767.5</v>
      </c>
      <c r="BB24" s="12">
        <v>1630</v>
      </c>
      <c r="BC24" s="12">
        <v>1221</v>
      </c>
      <c r="BD24" s="12"/>
      <c r="BE24" s="12"/>
      <c r="BF24" s="12">
        <v>27</v>
      </c>
      <c r="BG24" s="12">
        <v>23.5</v>
      </c>
      <c r="BH24" s="12">
        <v>1704</v>
      </c>
      <c r="BI24" s="12">
        <v>1921</v>
      </c>
      <c r="BJ24" s="13">
        <v>1202</v>
      </c>
      <c r="BK24" s="12">
        <v>602</v>
      </c>
      <c r="BL24" s="12"/>
      <c r="BM24" s="12"/>
      <c r="BN24" s="12">
        <f t="shared" si="10"/>
        <v>38148</v>
      </c>
    </row>
    <row r="25" spans="1:66" s="81" customFormat="1" ht="15" customHeight="1">
      <c r="A25" s="8" t="s">
        <v>19</v>
      </c>
      <c r="B25" s="10">
        <f t="shared" si="0"/>
        <v>61420</v>
      </c>
      <c r="C25" s="10">
        <f t="shared" si="1"/>
        <v>61591</v>
      </c>
      <c r="D25" s="11">
        <f t="shared" si="2"/>
        <v>100.27841094106154</v>
      </c>
      <c r="E25" s="10">
        <v>215</v>
      </c>
      <c r="F25" s="10">
        <f t="shared" si="3"/>
        <v>38400</v>
      </c>
      <c r="G25" s="10">
        <f t="shared" si="4"/>
        <v>37993</v>
      </c>
      <c r="H25" s="11">
        <f t="shared" si="5"/>
        <v>98.94010416666667</v>
      </c>
      <c r="I25" s="10">
        <v>35</v>
      </c>
      <c r="J25" s="10">
        <v>23100</v>
      </c>
      <c r="K25" s="10">
        <v>23877</v>
      </c>
      <c r="L25" s="10">
        <v>12000</v>
      </c>
      <c r="M25" s="10">
        <v>10848</v>
      </c>
      <c r="N25" s="10">
        <v>2000</v>
      </c>
      <c r="O25" s="10">
        <v>1800</v>
      </c>
      <c r="P25" s="10">
        <v>600</v>
      </c>
      <c r="Q25" s="10">
        <v>240</v>
      </c>
      <c r="R25" s="10"/>
      <c r="S25" s="10"/>
      <c r="T25" s="10">
        <v>300</v>
      </c>
      <c r="U25" s="10">
        <v>470</v>
      </c>
      <c r="V25" s="10">
        <v>300</v>
      </c>
      <c r="W25" s="10">
        <v>658</v>
      </c>
      <c r="X25" s="10"/>
      <c r="Y25" s="10"/>
      <c r="Z25" s="10">
        <v>100</v>
      </c>
      <c r="AA25" s="10">
        <v>100</v>
      </c>
      <c r="AB25" s="10">
        <f t="shared" si="6"/>
        <v>17420</v>
      </c>
      <c r="AC25" s="10">
        <f t="shared" si="6"/>
        <v>19003</v>
      </c>
      <c r="AD25" s="10">
        <v>8000</v>
      </c>
      <c r="AE25" s="10">
        <v>7829</v>
      </c>
      <c r="AF25" s="10">
        <v>9200</v>
      </c>
      <c r="AG25" s="10">
        <v>10684</v>
      </c>
      <c r="AH25" s="10">
        <v>100</v>
      </c>
      <c r="AI25" s="10">
        <v>200</v>
      </c>
      <c r="AJ25" s="10"/>
      <c r="AK25" s="10">
        <v>160</v>
      </c>
      <c r="AL25" s="10"/>
      <c r="AM25" s="10"/>
      <c r="AN25" s="10"/>
      <c r="AO25" s="10">
        <v>130</v>
      </c>
      <c r="AP25" s="10">
        <v>120</v>
      </c>
      <c r="AQ25" s="10"/>
      <c r="AR25" s="10"/>
      <c r="AS25" s="10"/>
      <c r="AT25" s="10"/>
      <c r="AU25" s="10"/>
      <c r="AV25" s="10">
        <v>900</v>
      </c>
      <c r="AW25" s="10">
        <v>900</v>
      </c>
      <c r="AX25" s="10">
        <v>200</v>
      </c>
      <c r="AY25" s="10">
        <v>156</v>
      </c>
      <c r="AZ25" s="10">
        <f>SUM(BB25,BD25,BH25,BJ25,BL25)</f>
        <v>4500</v>
      </c>
      <c r="BA25" s="10">
        <f>SUM(BC25,BE25,BI25,BK25,BM25,BG25)</f>
        <v>3539</v>
      </c>
      <c r="BB25" s="12"/>
      <c r="BC25" s="12"/>
      <c r="BD25" s="12"/>
      <c r="BE25" s="12"/>
      <c r="BF25" s="12"/>
      <c r="BG25" s="12">
        <v>40</v>
      </c>
      <c r="BH25" s="12">
        <v>4000</v>
      </c>
      <c r="BI25" s="12">
        <v>3359</v>
      </c>
      <c r="BJ25" s="13">
        <v>500</v>
      </c>
      <c r="BK25" s="12">
        <v>140</v>
      </c>
      <c r="BL25" s="12"/>
      <c r="BM25" s="12"/>
      <c r="BN25" s="12">
        <f t="shared" si="10"/>
        <v>61420</v>
      </c>
    </row>
    <row r="26" spans="1:66" s="81" customFormat="1" ht="18" customHeight="1">
      <c r="A26" s="8" t="s">
        <v>13</v>
      </c>
      <c r="B26" s="10">
        <f t="shared" si="0"/>
        <v>61422</v>
      </c>
      <c r="C26" s="10">
        <f t="shared" si="1"/>
        <v>62558</v>
      </c>
      <c r="D26" s="11">
        <f t="shared" si="2"/>
        <v>101.84950017908893</v>
      </c>
      <c r="E26" s="10">
        <v>185</v>
      </c>
      <c r="F26" s="10">
        <f t="shared" si="3"/>
        <v>23387</v>
      </c>
      <c r="G26" s="10">
        <f t="shared" si="4"/>
        <v>22658</v>
      </c>
      <c r="H26" s="11">
        <f t="shared" si="5"/>
        <v>96.88288365331167</v>
      </c>
      <c r="I26" s="10"/>
      <c r="J26" s="10">
        <v>3090</v>
      </c>
      <c r="K26" s="10">
        <v>2822</v>
      </c>
      <c r="L26" s="10">
        <v>11974</v>
      </c>
      <c r="M26" s="10">
        <v>12072</v>
      </c>
      <c r="N26" s="10">
        <v>1578</v>
      </c>
      <c r="O26" s="10">
        <v>1618</v>
      </c>
      <c r="P26" s="10">
        <v>4406</v>
      </c>
      <c r="Q26" s="10">
        <v>4051</v>
      </c>
      <c r="R26" s="10">
        <v>1</v>
      </c>
      <c r="S26" s="10">
        <v>1</v>
      </c>
      <c r="T26" s="10">
        <v>1503</v>
      </c>
      <c r="U26" s="10">
        <v>1533</v>
      </c>
      <c r="V26" s="10">
        <v>5</v>
      </c>
      <c r="W26" s="10">
        <v>5</v>
      </c>
      <c r="X26" s="10">
        <v>330</v>
      </c>
      <c r="Y26" s="10">
        <v>330</v>
      </c>
      <c r="Z26" s="10">
        <v>500</v>
      </c>
      <c r="AA26" s="10">
        <v>226</v>
      </c>
      <c r="AB26" s="10">
        <f t="shared" si="6"/>
        <v>31684</v>
      </c>
      <c r="AC26" s="10">
        <f t="shared" si="6"/>
        <v>32160</v>
      </c>
      <c r="AD26" s="10">
        <v>24776</v>
      </c>
      <c r="AE26" s="10">
        <v>24461</v>
      </c>
      <c r="AF26" s="10">
        <v>1937</v>
      </c>
      <c r="AG26" s="10">
        <v>1937</v>
      </c>
      <c r="AH26" s="10">
        <v>2320</v>
      </c>
      <c r="AI26" s="10">
        <v>2437</v>
      </c>
      <c r="AJ26" s="10">
        <v>2273</v>
      </c>
      <c r="AK26" s="10">
        <v>3325</v>
      </c>
      <c r="AL26" s="10">
        <v>0</v>
      </c>
      <c r="AM26" s="10"/>
      <c r="AN26" s="10">
        <v>378</v>
      </c>
      <c r="AO26" s="10"/>
      <c r="AP26" s="10"/>
      <c r="AQ26" s="10"/>
      <c r="AR26" s="10"/>
      <c r="AS26" s="10"/>
      <c r="AT26" s="10"/>
      <c r="AU26" s="10"/>
      <c r="AV26" s="10">
        <v>55</v>
      </c>
      <c r="AW26" s="10">
        <v>52</v>
      </c>
      <c r="AX26" s="10">
        <v>5</v>
      </c>
      <c r="AY26" s="10">
        <v>5</v>
      </c>
      <c r="AZ26" s="10">
        <f>SUM(BB26,BD26,BH26,BJ26,BL26)</f>
        <v>6291</v>
      </c>
      <c r="BA26" s="10">
        <f>SUM(BC26,BE26,BI26,BK26,BM26)</f>
        <v>7683</v>
      </c>
      <c r="BB26" s="12">
        <v>2291</v>
      </c>
      <c r="BC26" s="12">
        <v>2304</v>
      </c>
      <c r="BD26" s="12"/>
      <c r="BE26" s="12"/>
      <c r="BF26" s="12"/>
      <c r="BG26" s="12"/>
      <c r="BH26" s="12">
        <v>3620</v>
      </c>
      <c r="BI26" s="12">
        <v>3751</v>
      </c>
      <c r="BJ26" s="13">
        <v>380</v>
      </c>
      <c r="BK26" s="12">
        <v>1628</v>
      </c>
      <c r="BL26" s="12"/>
      <c r="BM26" s="12"/>
      <c r="BN26" s="12">
        <f t="shared" si="10"/>
        <v>61422</v>
      </c>
    </row>
    <row r="27" spans="1:66" ht="15.75">
      <c r="A27" s="15" t="s">
        <v>58</v>
      </c>
      <c r="B27" s="16">
        <f>SUM(B7:B26)</f>
        <v>614375</v>
      </c>
      <c r="C27" s="16">
        <f>SUM(C6:C26)</f>
        <v>619179.5</v>
      </c>
      <c r="D27" s="17">
        <f>C27/B27*100</f>
        <v>100.78201424211596</v>
      </c>
      <c r="E27" s="16">
        <f>SUM(E6:E26)</f>
        <v>1404</v>
      </c>
      <c r="F27" s="18">
        <f>SUM(F6:F26)</f>
        <v>299073</v>
      </c>
      <c r="G27" s="18">
        <f t="shared" si="4"/>
        <v>284127</v>
      </c>
      <c r="H27" s="11">
        <f>G27/F27*100</f>
        <v>95.00255790392312</v>
      </c>
      <c r="I27" s="16">
        <f>SUM(I6:I26)</f>
        <v>139</v>
      </c>
      <c r="J27" s="18">
        <f>SUM(J6:J26)</f>
        <v>138676</v>
      </c>
      <c r="K27" s="16">
        <f aca="true" t="shared" si="11" ref="K27:AB27">SUM(K6:K26)</f>
        <v>127170</v>
      </c>
      <c r="L27" s="18">
        <f t="shared" si="11"/>
        <v>97090</v>
      </c>
      <c r="M27" s="16">
        <f t="shared" si="11"/>
        <v>95454</v>
      </c>
      <c r="N27" s="18">
        <f t="shared" si="11"/>
        <v>33065</v>
      </c>
      <c r="O27" s="16">
        <f t="shared" si="11"/>
        <v>33641</v>
      </c>
      <c r="P27" s="18">
        <f t="shared" si="11"/>
        <v>11332</v>
      </c>
      <c r="Q27" s="16">
        <f t="shared" si="11"/>
        <v>10254</v>
      </c>
      <c r="R27" s="18">
        <f t="shared" si="11"/>
        <v>2207</v>
      </c>
      <c r="S27" s="16">
        <f t="shared" si="11"/>
        <v>1099</v>
      </c>
      <c r="T27" s="18">
        <f t="shared" si="11"/>
        <v>4821</v>
      </c>
      <c r="U27" s="16">
        <f t="shared" si="11"/>
        <v>4945</v>
      </c>
      <c r="V27" s="18">
        <f t="shared" si="11"/>
        <v>9663</v>
      </c>
      <c r="W27" s="16">
        <f t="shared" si="11"/>
        <v>9120</v>
      </c>
      <c r="X27" s="18">
        <f t="shared" si="11"/>
        <v>887</v>
      </c>
      <c r="Y27" s="16">
        <f t="shared" si="11"/>
        <v>989</v>
      </c>
      <c r="Z27" s="18">
        <f t="shared" si="11"/>
        <v>1332</v>
      </c>
      <c r="AA27" s="16">
        <f t="shared" si="11"/>
        <v>1455</v>
      </c>
      <c r="AB27" s="18">
        <f t="shared" si="11"/>
        <v>242385</v>
      </c>
      <c r="AC27" s="18">
        <f>SUM(AC7:AC26)</f>
        <v>260170</v>
      </c>
      <c r="AD27" s="18">
        <f aca="true" t="shared" si="12" ref="AD27:AZ27">SUM(AD6:AD26)</f>
        <v>208379</v>
      </c>
      <c r="AE27" s="16">
        <f t="shared" si="12"/>
        <v>223583</v>
      </c>
      <c r="AF27" s="18">
        <f t="shared" si="12"/>
        <v>12616</v>
      </c>
      <c r="AG27" s="16">
        <f t="shared" si="12"/>
        <v>13870</v>
      </c>
      <c r="AH27" s="18">
        <f t="shared" si="12"/>
        <v>4599</v>
      </c>
      <c r="AI27" s="16">
        <f t="shared" si="12"/>
        <v>4816</v>
      </c>
      <c r="AJ27" s="18">
        <f t="shared" si="12"/>
        <v>11938</v>
      </c>
      <c r="AK27" s="16">
        <f t="shared" si="12"/>
        <v>11413</v>
      </c>
      <c r="AL27" s="18">
        <f t="shared" si="12"/>
        <v>920</v>
      </c>
      <c r="AM27" s="16">
        <f t="shared" si="12"/>
        <v>800</v>
      </c>
      <c r="AN27" s="18">
        <f t="shared" si="12"/>
        <v>2673</v>
      </c>
      <c r="AO27" s="16">
        <f t="shared" si="12"/>
        <v>4147</v>
      </c>
      <c r="AP27" s="18">
        <f t="shared" si="12"/>
        <v>845</v>
      </c>
      <c r="AQ27" s="16">
        <f t="shared" si="12"/>
        <v>1230</v>
      </c>
      <c r="AR27" s="18">
        <f t="shared" si="12"/>
        <v>415</v>
      </c>
      <c r="AS27" s="16">
        <f t="shared" si="12"/>
        <v>311</v>
      </c>
      <c r="AT27" s="18">
        <f t="shared" si="12"/>
        <v>0</v>
      </c>
      <c r="AU27" s="16">
        <f t="shared" si="12"/>
        <v>0</v>
      </c>
      <c r="AV27" s="18">
        <f t="shared" si="12"/>
        <v>1798</v>
      </c>
      <c r="AW27" s="16">
        <f t="shared" si="12"/>
        <v>1749</v>
      </c>
      <c r="AX27" s="18">
        <f t="shared" si="12"/>
        <v>1263</v>
      </c>
      <c r="AY27" s="16">
        <f t="shared" si="12"/>
        <v>1092</v>
      </c>
      <c r="AZ27" s="18">
        <f t="shared" si="12"/>
        <v>69856</v>
      </c>
      <c r="BA27" s="18">
        <f>SUM(BA7:BA26)</f>
        <v>72041.5</v>
      </c>
      <c r="BB27" s="19">
        <f>SUM(BB6:BB26)</f>
        <v>13367</v>
      </c>
      <c r="BC27" s="20">
        <f>SUM(BC6:BC26)</f>
        <v>11726</v>
      </c>
      <c r="BD27" s="19">
        <f>SUM(BD6:BD26)</f>
        <v>1086</v>
      </c>
      <c r="BE27" s="19">
        <f>SUM(BE7:BE26)</f>
        <v>693</v>
      </c>
      <c r="BF27" s="19">
        <f>SUM(BF6:BF26)</f>
        <v>27</v>
      </c>
      <c r="BG27" s="19">
        <f>SUM(BG6:BG26)</f>
        <v>63.5</v>
      </c>
      <c r="BH27" s="19">
        <f>SUM(BH6:BH26)</f>
        <v>54010</v>
      </c>
      <c r="BI27" s="20">
        <f>SUM(BI6:BI26)</f>
        <v>49305</v>
      </c>
      <c r="BJ27" s="19">
        <f>SUM(BJ6:BJ26)</f>
        <v>6856</v>
      </c>
      <c r="BK27" s="19">
        <f>SUM(BK7:BK26)</f>
        <v>10244</v>
      </c>
      <c r="BL27" s="19">
        <f>SUM(BL6:BL26)</f>
        <v>10</v>
      </c>
      <c r="BM27" s="19"/>
      <c r="BN27" s="19">
        <f>SUM(BN6:BN26)</f>
        <v>614375</v>
      </c>
    </row>
    <row r="28" spans="1:66" ht="15.75">
      <c r="A28" s="21" t="s">
        <v>59</v>
      </c>
      <c r="B28" s="14">
        <v>564799</v>
      </c>
      <c r="C28" s="14">
        <v>557305</v>
      </c>
      <c r="D28" s="22">
        <v>98.6731562909991</v>
      </c>
      <c r="E28" s="14">
        <v>8769</v>
      </c>
      <c r="F28" s="10">
        <v>288391</v>
      </c>
      <c r="G28" s="10">
        <v>276390</v>
      </c>
      <c r="H28" s="11">
        <v>95.83863574105989</v>
      </c>
      <c r="I28" s="14">
        <v>777</v>
      </c>
      <c r="J28" s="10">
        <v>120166</v>
      </c>
      <c r="K28" s="14">
        <v>118038</v>
      </c>
      <c r="L28" s="10">
        <v>107807</v>
      </c>
      <c r="M28" s="14">
        <v>101525</v>
      </c>
      <c r="N28" s="10">
        <v>33772</v>
      </c>
      <c r="O28" s="14">
        <v>33307</v>
      </c>
      <c r="P28" s="10">
        <v>11256</v>
      </c>
      <c r="Q28" s="14">
        <v>8702</v>
      </c>
      <c r="R28" s="10">
        <v>1864</v>
      </c>
      <c r="S28" s="14">
        <v>1327</v>
      </c>
      <c r="T28" s="10">
        <v>2213</v>
      </c>
      <c r="U28" s="14">
        <v>2330</v>
      </c>
      <c r="V28" s="10">
        <v>9879</v>
      </c>
      <c r="W28" s="14">
        <v>9803</v>
      </c>
      <c r="X28" s="10">
        <v>1080</v>
      </c>
      <c r="Y28" s="14">
        <v>769</v>
      </c>
      <c r="Z28" s="10">
        <v>354</v>
      </c>
      <c r="AA28" s="14">
        <v>589</v>
      </c>
      <c r="AB28" s="10">
        <v>200110</v>
      </c>
      <c r="AC28" s="10">
        <v>200594</v>
      </c>
      <c r="AD28" s="10">
        <v>177136</v>
      </c>
      <c r="AE28" s="14">
        <v>175849</v>
      </c>
      <c r="AF28" s="10">
        <v>10899</v>
      </c>
      <c r="AG28" s="14">
        <v>11911</v>
      </c>
      <c r="AH28" s="10">
        <v>1573</v>
      </c>
      <c r="AI28" s="14">
        <v>1573</v>
      </c>
      <c r="AJ28" s="10">
        <v>5480</v>
      </c>
      <c r="AK28" s="14">
        <v>8101</v>
      </c>
      <c r="AL28" s="10">
        <v>1093</v>
      </c>
      <c r="AM28" s="14">
        <v>1506</v>
      </c>
      <c r="AN28" s="10">
        <v>1374</v>
      </c>
      <c r="AO28" s="14">
        <v>1510</v>
      </c>
      <c r="AP28" s="10">
        <v>2000</v>
      </c>
      <c r="AQ28" s="14">
        <v>0</v>
      </c>
      <c r="AR28" s="10">
        <v>555</v>
      </c>
      <c r="AS28" s="14">
        <v>0</v>
      </c>
      <c r="AT28" s="10">
        <v>0</v>
      </c>
      <c r="AU28" s="14">
        <v>0</v>
      </c>
      <c r="AV28" s="10">
        <v>1233.8</v>
      </c>
      <c r="AW28" s="14">
        <v>1559</v>
      </c>
      <c r="AX28" s="10">
        <v>996.2</v>
      </c>
      <c r="AY28" s="14">
        <v>820</v>
      </c>
      <c r="AZ28" s="10">
        <v>74068</v>
      </c>
      <c r="BA28" s="10">
        <v>77942</v>
      </c>
      <c r="BB28" s="12">
        <v>13486</v>
      </c>
      <c r="BC28" s="23">
        <v>12957</v>
      </c>
      <c r="BD28" s="12">
        <v>1153</v>
      </c>
      <c r="BE28" s="12">
        <v>1936</v>
      </c>
      <c r="BF28" s="12">
        <v>0</v>
      </c>
      <c r="BG28" s="12">
        <v>0</v>
      </c>
      <c r="BH28" s="12">
        <v>53569</v>
      </c>
      <c r="BI28" s="23">
        <v>56812</v>
      </c>
      <c r="BJ28" s="12">
        <v>5850</v>
      </c>
      <c r="BK28" s="23">
        <v>8327</v>
      </c>
      <c r="BL28" s="12">
        <v>10</v>
      </c>
      <c r="BM28" s="12"/>
      <c r="BN28" s="12">
        <v>565185</v>
      </c>
    </row>
  </sheetData>
  <sheetProtection/>
  <mergeCells count="38">
    <mergeCell ref="B1:AC1"/>
    <mergeCell ref="AF1:AG1"/>
    <mergeCell ref="AZ1:BA1"/>
    <mergeCell ref="A3:A5"/>
    <mergeCell ref="B3:E4"/>
    <mergeCell ref="AV3:AW4"/>
    <mergeCell ref="AX3:AY4"/>
    <mergeCell ref="F3:AA3"/>
    <mergeCell ref="P4:Q4"/>
    <mergeCell ref="Z4:AA4"/>
    <mergeCell ref="F4:I4"/>
    <mergeCell ref="J4:K4"/>
    <mergeCell ref="L4:M4"/>
    <mergeCell ref="N4:O4"/>
    <mergeCell ref="AB4:AC4"/>
    <mergeCell ref="AD4:AE4"/>
    <mergeCell ref="R4:S4"/>
    <mergeCell ref="T4:U4"/>
    <mergeCell ref="V4:W4"/>
    <mergeCell ref="X4:Y4"/>
    <mergeCell ref="AH4:AI4"/>
    <mergeCell ref="AB3:AU3"/>
    <mergeCell ref="AZ3:BM3"/>
    <mergeCell ref="AF4:AG4"/>
    <mergeCell ref="AR4:AS4"/>
    <mergeCell ref="AT4:AU4"/>
    <mergeCell ref="BJ4:BK4"/>
    <mergeCell ref="BF4:BG4"/>
    <mergeCell ref="AJ4:AK4"/>
    <mergeCell ref="AL4:AM4"/>
    <mergeCell ref="AN4:AO4"/>
    <mergeCell ref="AP4:AQ4"/>
    <mergeCell ref="BL4:BM4"/>
    <mergeCell ref="BN3:BN5"/>
    <mergeCell ref="AZ4:BA4"/>
    <mergeCell ref="BB4:BC4"/>
    <mergeCell ref="BD4:BE4"/>
    <mergeCell ref="BH4:BI4"/>
  </mergeCells>
  <printOptions/>
  <pageMargins left="0.7" right="0.7" top="0.75" bottom="0.75" header="0.3" footer="0.3"/>
  <pageSetup horizontalDpi="600" verticalDpi="600" orientation="landscape" paperSize="9" scale="85" r:id="rId1"/>
  <colBreaks count="3" manualBreakCount="3">
    <brk id="15" max="27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2016-05-27T05:40:42Z</cp:lastPrinted>
  <dcterms:created xsi:type="dcterms:W3CDTF">2015-09-15T07:38:08Z</dcterms:created>
  <dcterms:modified xsi:type="dcterms:W3CDTF">2016-05-27T06:39:17Z</dcterms:modified>
  <cp:category/>
  <cp:version/>
  <cp:contentType/>
  <cp:contentStatus/>
</cp:coreProperties>
</file>