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" sheetId="1" r:id="rId1"/>
    <sheet name="корма" sheetId="2" r:id="rId2"/>
    <sheet name="молоко" sheetId="3" r:id="rId3"/>
  </sheets>
  <definedNames>
    <definedName name="_xlnm.Print_Titles" localSheetId="1">'корма'!$A:$A,'корма'!$4:$28</definedName>
    <definedName name="_xlnm.Print_Area" localSheetId="1">'корма'!$A$1:$Z$28</definedName>
    <definedName name="_xlnm.Print_Area" localSheetId="0">'полевые работы'!$A$1:$H$32</definedName>
  </definedNames>
  <calcPr fullCalcOnLoad="1"/>
</workbook>
</file>

<file path=xl/sharedStrings.xml><?xml version="1.0" encoding="utf-8"?>
<sst xmlns="http://schemas.openxmlformats.org/spreadsheetml/2006/main" count="145" uniqueCount="75">
  <si>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</si>
  <si>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</si>
  <si>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</si>
  <si>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</si>
  <si>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</si>
  <si>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</si>
  <si>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</si>
  <si>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</si>
  <si>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</si>
  <si>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</si>
  <si>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</si>
  <si>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</si>
  <si>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</si>
  <si>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</si>
  <si>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</si>
  <si>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</si>
  <si>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</si>
  <si>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</si>
  <si>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</si>
  <si>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</si>
  <si>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</si>
  <si>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</si>
  <si>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</si>
  <si>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</si>
  <si>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</si>
  <si>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</si>
  <si>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</si>
  <si>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</si>
  <si>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</si>
  <si>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</si>
  <si>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</si>
  <si>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</si>
  <si>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</si>
  <si>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</si>
  <si>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</si>
  <si>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</si>
  <si>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</si>
  <si>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</si>
  <si>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</si>
  <si>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</si>
  <si>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</si>
  <si>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</si>
  <si>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</si>
  <si>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</si>
  <si>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</si>
  <si>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</si>
  <si>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</si>
  <si>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</si>
  <si>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</si>
  <si>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</si>
  <si>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</si>
  <si>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</si>
  <si>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</si>
  <si>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</si>
  <si>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</si>
  <si>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</si>
  <si>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</si>
  <si>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</si>
  <si>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</si>
  <si>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</si>
  <si>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</si>
  <si>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</si>
  <si>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</si>
  <si>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</si>
  <si>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</si>
  <si>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</si>
  <si>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</si>
  <si>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</si>
  <si>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</si>
  <si>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</si>
  <si>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Скошено многолетних трав</t>
  </si>
  <si>
    <t>Подкормка яровых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</si>
  <si>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</si>
  <si>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03.07</t>
  </si>
  <si>
    <t>04.07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</si>
</sst>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96" applyFont="1" applyFill="1" applyBorder="1">
      <alignment/>
      <protection/>
    </xf>
    <xf numFmtId="0" fontId="25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" fontId="20" fillId="0" borderId="13" xfId="96" applyNumberFormat="1" applyFont="1" applyFill="1" applyBorder="1" applyAlignment="1">
      <alignment horizontal="center" vertical="center"/>
      <protection/>
    </xf>
    <xf numFmtId="164" fontId="20" fillId="0" borderId="14" xfId="96" applyNumberFormat="1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164" fontId="20" fillId="0" borderId="15" xfId="96" applyNumberFormat="1" applyFont="1" applyFill="1" applyBorder="1" applyAlignment="1">
      <alignment horizontal="center" vertical="center"/>
      <protection/>
    </xf>
    <xf numFmtId="1" fontId="20" fillId="0" borderId="14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6" xfId="96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7" xfId="96" applyFont="1" applyFill="1" applyBorder="1">
      <alignment/>
      <protection/>
    </xf>
    <xf numFmtId="0" fontId="19" fillId="0" borderId="18" xfId="96" applyFont="1" applyFill="1" applyBorder="1">
      <alignment/>
      <protection/>
    </xf>
    <xf numFmtId="1" fontId="19" fillId="0" borderId="19" xfId="96" applyNumberFormat="1" applyFont="1" applyFill="1" applyBorder="1" applyAlignment="1">
      <alignment horizontal="center" vertical="center"/>
      <protection/>
    </xf>
    <xf numFmtId="1" fontId="19" fillId="0" borderId="20" xfId="96" applyNumberFormat="1" applyFont="1" applyFill="1" applyBorder="1" applyAlignment="1">
      <alignment horizontal="center" vertical="center"/>
      <protection/>
    </xf>
    <xf numFmtId="164" fontId="19" fillId="0" borderId="21" xfId="96" applyNumberFormat="1" applyFont="1" applyFill="1" applyBorder="1" applyAlignment="1">
      <alignment horizontal="center" vertical="center"/>
      <protection/>
    </xf>
    <xf numFmtId="1" fontId="19" fillId="0" borderId="21" xfId="96" applyNumberFormat="1" applyFont="1" applyFill="1" applyBorder="1" applyAlignment="1">
      <alignment horizontal="center" vertical="center"/>
      <protection/>
    </xf>
    <xf numFmtId="0" fontId="22" fillId="0" borderId="22" xfId="96" applyFont="1" applyFill="1" applyBorder="1">
      <alignment/>
      <protection/>
    </xf>
    <xf numFmtId="1" fontId="22" fillId="0" borderId="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64" fontId="22" fillId="0" borderId="12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0" fillId="0" borderId="23" xfId="96" applyFont="1" applyFill="1" applyBorder="1">
      <alignment/>
      <protection/>
    </xf>
    <xf numFmtId="14" fontId="19" fillId="0" borderId="0" xfId="0" applyNumberFormat="1" applyFont="1" applyFill="1" applyAlignment="1">
      <alignment horizontal="center" vertical="center"/>
    </xf>
    <xf numFmtId="0" fontId="20" fillId="0" borderId="24" xfId="96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6" fillId="0" borderId="21" xfId="93" applyNumberFormat="1" applyFont="1" applyFill="1" applyBorder="1" applyAlignment="1">
      <alignment horizontal="center" vertical="center"/>
      <protection/>
    </xf>
    <xf numFmtId="0" fontId="26" fillId="0" borderId="19" xfId="97" applyFont="1" applyFill="1" applyBorder="1" applyAlignment="1" applyProtection="1">
      <alignment horizontal="center" vertical="center"/>
      <protection locked="0"/>
    </xf>
    <xf numFmtId="0" fontId="26" fillId="0" borderId="21" xfId="97" applyFont="1" applyFill="1" applyBorder="1" applyAlignment="1" applyProtection="1">
      <alignment horizontal="center" vertical="center"/>
      <protection locked="0"/>
    </xf>
    <xf numFmtId="1" fontId="26" fillId="0" borderId="14" xfId="93" applyNumberFormat="1" applyFont="1" applyFill="1" applyBorder="1" applyAlignment="1">
      <alignment horizontal="center"/>
      <protection/>
    </xf>
    <xf numFmtId="164" fontId="26" fillId="0" borderId="26" xfId="93" applyNumberFormat="1" applyFont="1" applyFill="1" applyBorder="1" applyAlignment="1">
      <alignment horizontal="center"/>
      <protection/>
    </xf>
    <xf numFmtId="164" fontId="26" fillId="0" borderId="27" xfId="93" applyNumberFormat="1" applyFont="1" applyFill="1" applyBorder="1" applyAlignment="1">
      <alignment horizontal="center"/>
      <protection/>
    </xf>
    <xf numFmtId="164" fontId="26" fillId="0" borderId="28" xfId="93" applyNumberFormat="1" applyFont="1" applyFill="1" applyBorder="1" applyAlignment="1">
      <alignment horizontal="center"/>
      <protection/>
    </xf>
    <xf numFmtId="164" fontId="26" fillId="0" borderId="29" xfId="93" applyNumberFormat="1" applyFont="1" applyFill="1" applyBorder="1" applyAlignment="1">
      <alignment horizontal="center"/>
      <protection/>
    </xf>
    <xf numFmtId="164" fontId="26" fillId="0" borderId="28" xfId="97" applyNumberFormat="1" applyFont="1" applyFill="1" applyBorder="1" applyAlignment="1" applyProtection="1">
      <alignment horizontal="center" vertical="center"/>
      <protection locked="0"/>
    </xf>
    <xf numFmtId="164" fontId="26" fillId="0" borderId="14" xfId="97" applyNumberFormat="1" applyFont="1" applyFill="1" applyBorder="1" applyAlignment="1" applyProtection="1">
      <alignment horizontal="center" vertical="center"/>
      <protection locked="0"/>
    </xf>
    <xf numFmtId="164" fontId="26" fillId="0" borderId="15" xfId="97" applyNumberFormat="1" applyFont="1" applyFill="1" applyBorder="1" applyAlignment="1" applyProtection="1">
      <alignment horizontal="center"/>
      <protection locked="0"/>
    </xf>
    <xf numFmtId="164" fontId="26" fillId="0" borderId="14" xfId="97" applyNumberFormat="1" applyFont="1" applyFill="1" applyBorder="1" applyAlignment="1" applyProtection="1">
      <alignment horizontal="center"/>
      <protection locked="0"/>
    </xf>
    <xf numFmtId="164" fontId="26" fillId="0" borderId="30" xfId="97" applyNumberFormat="1" applyFont="1" applyFill="1" applyBorder="1" applyAlignment="1" applyProtection="1">
      <alignment horizontal="center"/>
      <protection locked="0"/>
    </xf>
    <xf numFmtId="1" fontId="26" fillId="0" borderId="15" xfId="93" applyNumberFormat="1" applyFont="1" applyFill="1" applyBorder="1" applyAlignment="1">
      <alignment horizontal="center"/>
      <protection/>
    </xf>
    <xf numFmtId="164" fontId="26" fillId="0" borderId="15" xfId="97" applyNumberFormat="1" applyFont="1" applyFill="1" applyBorder="1" applyAlignment="1" applyProtection="1">
      <alignment horizontal="center" vertical="center"/>
      <protection locked="0"/>
    </xf>
    <xf numFmtId="164" fontId="26" fillId="0" borderId="31" xfId="97" applyNumberFormat="1" applyFont="1" applyFill="1" applyBorder="1" applyAlignment="1" applyProtection="1">
      <alignment horizontal="center"/>
      <protection locked="0"/>
    </xf>
    <xf numFmtId="0" fontId="26" fillId="0" borderId="32" xfId="93" applyFont="1" applyFill="1" applyBorder="1" applyAlignment="1">
      <alignment vertical="top" wrapText="1"/>
      <protection/>
    </xf>
    <xf numFmtId="0" fontId="26" fillId="0" borderId="33" xfId="93" applyFont="1" applyFill="1" applyBorder="1" applyAlignment="1">
      <alignment horizontal="center"/>
      <protection/>
    </xf>
    <xf numFmtId="0" fontId="26" fillId="0" borderId="25" xfId="93" applyFont="1" applyFill="1" applyBorder="1" applyAlignment="1">
      <alignment horizontal="center"/>
      <protection/>
    </xf>
    <xf numFmtId="164" fontId="26" fillId="0" borderId="33" xfId="93" applyNumberFormat="1" applyFont="1" applyFill="1" applyBorder="1" applyAlignment="1">
      <alignment horizontal="center"/>
      <protection/>
    </xf>
    <xf numFmtId="164" fontId="26" fillId="0" borderId="25" xfId="93" applyNumberFormat="1" applyFont="1" applyFill="1" applyBorder="1" applyAlignment="1">
      <alignment horizontal="center"/>
      <protection/>
    </xf>
    <xf numFmtId="164" fontId="26" fillId="0" borderId="32" xfId="93" applyNumberFormat="1" applyFont="1" applyFill="1" applyBorder="1" applyAlignment="1">
      <alignment horizontal="center"/>
      <protection/>
    </xf>
    <xf numFmtId="164" fontId="26" fillId="0" borderId="33" xfId="97" applyNumberFormat="1" applyFont="1" applyFill="1" applyBorder="1" applyAlignment="1" applyProtection="1">
      <alignment horizontal="center" vertical="center"/>
      <protection locked="0"/>
    </xf>
    <xf numFmtId="164" fontId="26" fillId="0" borderId="25" xfId="97" applyNumberFormat="1" applyFont="1" applyFill="1" applyBorder="1" applyAlignment="1" applyProtection="1">
      <alignment horizontal="center" vertical="center"/>
      <protection locked="0"/>
    </xf>
    <xf numFmtId="164" fontId="26" fillId="0" borderId="33" xfId="97" applyNumberFormat="1" applyFont="1" applyFill="1" applyBorder="1" applyAlignment="1" applyProtection="1">
      <alignment horizontal="center"/>
      <protection/>
    </xf>
    <xf numFmtId="164" fontId="26" fillId="0" borderId="25" xfId="97" applyNumberFormat="1" applyFont="1" applyFill="1" applyBorder="1" applyAlignment="1" applyProtection="1">
      <alignment horizontal="center"/>
      <protection/>
    </xf>
    <xf numFmtId="164" fontId="26" fillId="0" borderId="34" xfId="97" applyNumberFormat="1" applyFont="1" applyFill="1" applyBorder="1" applyAlignment="1" applyProtection="1">
      <alignment horizontal="center"/>
      <protection locked="0"/>
    </xf>
    <xf numFmtId="164" fontId="26" fillId="0" borderId="25" xfId="97" applyNumberFormat="1" applyFont="1" applyFill="1" applyBorder="1" applyAlignment="1" applyProtection="1">
      <alignment horizontal="center"/>
      <protection locked="0"/>
    </xf>
    <xf numFmtId="1" fontId="27" fillId="0" borderId="19" xfId="93" applyNumberFormat="1" applyFont="1" applyFill="1" applyBorder="1" applyAlignment="1">
      <alignment horizontal="center"/>
      <protection/>
    </xf>
    <xf numFmtId="1" fontId="27" fillId="0" borderId="21" xfId="93" applyNumberFormat="1" applyFont="1" applyFill="1" applyBorder="1" applyAlignment="1">
      <alignment horizontal="center"/>
      <protection/>
    </xf>
    <xf numFmtId="164" fontId="27" fillId="0" borderId="19" xfId="93" applyNumberFormat="1" applyFont="1" applyFill="1" applyBorder="1" applyAlignment="1">
      <alignment horizontal="center"/>
      <protection/>
    </xf>
    <xf numFmtId="164" fontId="27" fillId="0" borderId="21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19" xfId="97" applyNumberFormat="1" applyFont="1" applyFill="1" applyBorder="1" applyAlignment="1" applyProtection="1">
      <alignment horizontal="center" vertical="center"/>
      <protection locked="0"/>
    </xf>
    <xf numFmtId="164" fontId="27" fillId="0" borderId="21" xfId="97" applyNumberFormat="1" applyFont="1" applyFill="1" applyBorder="1" applyAlignment="1" applyProtection="1">
      <alignment horizontal="center" vertical="center"/>
      <protection locked="0"/>
    </xf>
    <xf numFmtId="164" fontId="27" fillId="0" borderId="36" xfId="9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37" xfId="93" applyFont="1" applyFill="1" applyBorder="1" applyAlignment="1">
      <alignment horizontal="center" vertical="top" wrapText="1"/>
      <protection/>
    </xf>
    <xf numFmtId="164" fontId="26" fillId="0" borderId="38" xfId="97" applyNumberFormat="1" applyFont="1" applyFill="1" applyBorder="1" applyAlignment="1" applyProtection="1">
      <alignment horizontal="center"/>
      <protection locked="0"/>
    </xf>
    <xf numFmtId="164" fontId="26" fillId="0" borderId="39" xfId="97" applyNumberFormat="1" applyFont="1" applyFill="1" applyBorder="1" applyAlignment="1" applyProtection="1">
      <alignment horizontal="center"/>
      <protection locked="0"/>
    </xf>
    <xf numFmtId="164" fontId="26" fillId="0" borderId="40" xfId="97" applyNumberFormat="1" applyFont="1" applyFill="1" applyBorder="1" applyAlignment="1" applyProtection="1">
      <alignment horizontal="center"/>
      <protection locked="0"/>
    </xf>
    <xf numFmtId="164" fontId="26" fillId="0" borderId="41" xfId="97" applyNumberFormat="1" applyFont="1" applyFill="1" applyBorder="1" applyAlignment="1" applyProtection="1">
      <alignment horizontal="center"/>
      <protection locked="0"/>
    </xf>
    <xf numFmtId="164" fontId="26" fillId="0" borderId="42" xfId="97" applyNumberFormat="1" applyFont="1" applyFill="1" applyBorder="1" applyAlignment="1" applyProtection="1">
      <alignment horizontal="center"/>
      <protection locked="0"/>
    </xf>
    <xf numFmtId="164" fontId="26" fillId="0" borderId="43" xfId="97" applyNumberFormat="1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>
      <alignment horizontal="center" vertical="center" wrapText="1"/>
    </xf>
    <xf numFmtId="1" fontId="20" fillId="0" borderId="24" xfId="96" applyNumberFormat="1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0" fontId="20" fillId="38" borderId="44" xfId="0" applyFont="1" applyFill="1" applyBorder="1" applyAlignment="1">
      <alignment horizontal="center" vertical="center" wrapText="1"/>
    </xf>
    <xf numFmtId="0" fontId="20" fillId="38" borderId="16" xfId="96" applyFont="1" applyFill="1" applyBorder="1" applyAlignment="1">
      <alignment horizontal="center" vertical="center"/>
      <protection/>
    </xf>
    <xf numFmtId="1" fontId="20" fillId="38" borderId="16" xfId="96" applyNumberFormat="1" applyFont="1" applyFill="1" applyBorder="1" applyAlignment="1">
      <alignment horizontal="center" vertical="center"/>
      <protection/>
    </xf>
    <xf numFmtId="1" fontId="20" fillId="38" borderId="13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15" xfId="96" applyNumberFormat="1" applyFont="1" applyFill="1" applyBorder="1" applyAlignment="1">
      <alignment horizontal="center" vertical="center"/>
      <protection/>
    </xf>
    <xf numFmtId="0" fontId="25" fillId="38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29" fillId="0" borderId="1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164" fontId="29" fillId="0" borderId="50" xfId="0" applyNumberFormat="1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99" applyFont="1" applyFill="1" applyBorder="1" applyAlignment="1" applyProtection="1">
      <alignment vertical="center"/>
      <protection locked="0"/>
    </xf>
    <xf numFmtId="0" fontId="30" fillId="0" borderId="55" xfId="95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>
      <alignment horizontal="center" vertical="center"/>
    </xf>
    <xf numFmtId="164" fontId="30" fillId="0" borderId="43" xfId="95" applyNumberFormat="1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>
      <alignment horizontal="center" vertical="center" wrapText="1"/>
    </xf>
    <xf numFmtId="164" fontId="30" fillId="0" borderId="58" xfId="95" applyNumberFormat="1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>
      <alignment horizontal="center" vertical="center"/>
    </xf>
    <xf numFmtId="0" fontId="30" fillId="0" borderId="59" xfId="99" applyFont="1" applyFill="1" applyBorder="1" applyAlignment="1" applyProtection="1">
      <alignment vertical="center"/>
      <protection locked="0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9" fillId="0" borderId="62" xfId="0" applyNumberFormat="1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/>
    </xf>
    <xf numFmtId="0" fontId="33" fillId="0" borderId="46" xfId="0" applyFont="1" applyFill="1" applyBorder="1" applyAlignment="1">
      <alignment horizontal="center" vertical="center"/>
    </xf>
    <xf numFmtId="164" fontId="33" fillId="0" borderId="46" xfId="0" applyNumberFormat="1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 applyProtection="1">
      <alignment horizontal="left" vertical="center"/>
      <protection locked="0"/>
    </xf>
    <xf numFmtId="0" fontId="30" fillId="0" borderId="53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/>
    </xf>
    <xf numFmtId="0" fontId="30" fillId="0" borderId="69" xfId="99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Alignment="1">
      <alignment horizontal="center"/>
    </xf>
    <xf numFmtId="0" fontId="26" fillId="0" borderId="70" xfId="93" applyFont="1" applyFill="1" applyBorder="1" applyAlignment="1">
      <alignment vertical="top" wrapText="1"/>
      <protection/>
    </xf>
    <xf numFmtId="0" fontId="26" fillId="0" borderId="71" xfId="93" applyFont="1" applyFill="1" applyBorder="1" applyAlignment="1">
      <alignment vertical="top" wrapText="1"/>
      <protection/>
    </xf>
    <xf numFmtId="1" fontId="26" fillId="0" borderId="72" xfId="93" applyNumberFormat="1" applyFont="1" applyFill="1" applyBorder="1" applyAlignment="1">
      <alignment horizontal="center"/>
      <protection/>
    </xf>
    <xf numFmtId="1" fontId="26" fillId="0" borderId="73" xfId="93" applyNumberFormat="1" applyFont="1" applyFill="1" applyBorder="1" applyAlignment="1">
      <alignment horizontal="center"/>
      <protection/>
    </xf>
    <xf numFmtId="0" fontId="19" fillId="0" borderId="74" xfId="96" applyFont="1" applyFill="1" applyBorder="1" applyAlignment="1">
      <alignment horizontal="center" vertical="center" wrapText="1"/>
      <protection/>
    </xf>
    <xf numFmtId="0" fontId="19" fillId="0" borderId="75" xfId="96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wrapText="1"/>
    </xf>
    <xf numFmtId="0" fontId="20" fillId="0" borderId="76" xfId="96" applyFont="1" applyFill="1" applyBorder="1">
      <alignment/>
      <protection/>
    </xf>
    <xf numFmtId="0" fontId="29" fillId="0" borderId="77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0" borderId="78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44" xfId="96" applyFont="1" applyFill="1" applyBorder="1" applyAlignment="1">
      <alignment horizontal="center" vertical="center"/>
      <protection/>
    </xf>
    <xf numFmtId="0" fontId="19" fillId="0" borderId="41" xfId="96" applyFont="1" applyFill="1" applyBorder="1" applyAlignment="1">
      <alignment horizontal="center" vertical="center"/>
      <protection/>
    </xf>
    <xf numFmtId="0" fontId="19" fillId="0" borderId="40" xfId="96" applyFont="1" applyFill="1" applyBorder="1" applyAlignment="1">
      <alignment horizontal="center" vertical="center"/>
      <protection/>
    </xf>
    <xf numFmtId="14" fontId="19" fillId="0" borderId="79" xfId="0" applyNumberFormat="1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26" fillId="0" borderId="80" xfId="98" applyFont="1" applyFill="1" applyBorder="1" applyAlignment="1" applyProtection="1">
      <alignment horizontal="center"/>
      <protection locked="0"/>
    </xf>
    <xf numFmtId="0" fontId="26" fillId="0" borderId="81" xfId="98" applyFont="1" applyFill="1" applyBorder="1" applyAlignment="1" applyProtection="1">
      <alignment horizontal="center"/>
      <protection locked="0"/>
    </xf>
    <xf numFmtId="0" fontId="26" fillId="0" borderId="82" xfId="98" applyFont="1" applyFill="1" applyBorder="1" applyAlignment="1" applyProtection="1">
      <alignment horizontal="center"/>
      <protection locked="0"/>
    </xf>
    <xf numFmtId="0" fontId="26" fillId="0" borderId="24" xfId="97" applyFont="1" applyFill="1" applyBorder="1" applyAlignment="1" applyProtection="1">
      <alignment horizontal="center"/>
      <protection locked="0"/>
    </xf>
    <xf numFmtId="0" fontId="26" fillId="0" borderId="25" xfId="97" applyFont="1" applyFill="1" applyBorder="1" applyAlignment="1" applyProtection="1">
      <alignment horizontal="center"/>
      <protection locked="0"/>
    </xf>
    <xf numFmtId="0" fontId="26" fillId="0" borderId="83" xfId="97" applyFont="1" applyFill="1" applyBorder="1" applyAlignment="1" applyProtection="1">
      <alignment horizontal="center"/>
      <protection locked="0"/>
    </xf>
    <xf numFmtId="0" fontId="26" fillId="0" borderId="84" xfId="97" applyFont="1" applyFill="1" applyBorder="1" applyAlignment="1" applyProtection="1">
      <alignment horizontal="center"/>
      <protection locked="0"/>
    </xf>
    <xf numFmtId="0" fontId="26" fillId="0" borderId="83" xfId="93" applyFont="1" applyFill="1" applyBorder="1" applyAlignment="1">
      <alignment horizontal="center"/>
      <protection/>
    </xf>
    <xf numFmtId="0" fontId="26" fillId="0" borderId="84" xfId="93" applyFont="1" applyFill="1" applyBorder="1" applyAlignment="1">
      <alignment horizontal="center"/>
      <protection/>
    </xf>
    <xf numFmtId="0" fontId="26" fillId="0" borderId="85" xfId="93" applyFont="1" applyFill="1" applyBorder="1" applyAlignment="1">
      <alignment horizontal="center"/>
      <protection/>
    </xf>
    <xf numFmtId="0" fontId="26" fillId="0" borderId="33" xfId="97" applyFont="1" applyFill="1" applyBorder="1" applyAlignment="1" applyProtection="1">
      <alignment horizontal="center" vertical="center"/>
      <protection locked="0"/>
    </xf>
    <xf numFmtId="0" fontId="26" fillId="0" borderId="25" xfId="97" applyFont="1" applyFill="1" applyBorder="1" applyAlignment="1" applyProtection="1">
      <alignment horizontal="center" vertical="center"/>
      <protection locked="0"/>
    </xf>
    <xf numFmtId="0" fontId="26" fillId="0" borderId="24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6" fillId="0" borderId="86" xfId="97" applyFont="1" applyFill="1" applyBorder="1" applyAlignment="1" applyProtection="1">
      <alignment horizontal="center" vertical="center" wrapText="1"/>
      <protection locked="0"/>
    </xf>
    <xf numFmtId="0" fontId="26" fillId="0" borderId="87" xfId="97" applyFont="1" applyFill="1" applyBorder="1" applyAlignment="1" applyProtection="1">
      <alignment horizontal="center" vertical="center" wrapText="1"/>
      <protection locked="0"/>
    </xf>
    <xf numFmtId="0" fontId="26" fillId="0" borderId="88" xfId="97" applyFont="1" applyFill="1" applyBorder="1" applyAlignment="1" applyProtection="1">
      <alignment horizontal="center" vertical="center" wrapText="1"/>
      <protection locked="0"/>
    </xf>
    <xf numFmtId="0" fontId="26" fillId="0" borderId="80" xfId="97" applyFont="1" applyFill="1" applyBorder="1" applyAlignment="1" applyProtection="1">
      <alignment horizontal="center"/>
      <protection locked="0"/>
    </xf>
    <xf numFmtId="0" fontId="26" fillId="0" borderId="81" xfId="97" applyFont="1" applyFill="1" applyBorder="1" applyAlignment="1" applyProtection="1">
      <alignment horizontal="center"/>
      <protection locked="0"/>
    </xf>
    <xf numFmtId="0" fontId="26" fillId="0" borderId="82" xfId="97" applyFont="1" applyFill="1" applyBorder="1" applyAlignment="1" applyProtection="1">
      <alignment horizontal="center"/>
      <protection locked="0"/>
    </xf>
    <xf numFmtId="0" fontId="26" fillId="0" borderId="89" xfId="93" applyFont="1" applyFill="1" applyBorder="1" applyAlignment="1">
      <alignment horizontal="center" vertical="center"/>
      <protection/>
    </xf>
    <xf numFmtId="0" fontId="26" fillId="0" borderId="81" xfId="93" applyFont="1" applyFill="1" applyBorder="1" applyAlignment="1">
      <alignment horizontal="center" vertical="center"/>
      <protection/>
    </xf>
    <xf numFmtId="0" fontId="26" fillId="0" borderId="90" xfId="93" applyFont="1" applyFill="1" applyBorder="1" applyAlignment="1">
      <alignment horizontal="center" vertical="center"/>
      <protection/>
    </xf>
    <xf numFmtId="0" fontId="26" fillId="0" borderId="34" xfId="93" applyFont="1" applyFill="1" applyBorder="1" applyAlignment="1">
      <alignment horizontal="center" vertical="center"/>
      <protection/>
    </xf>
    <xf numFmtId="0" fontId="26" fillId="0" borderId="24" xfId="93" applyFont="1" applyFill="1" applyBorder="1" applyAlignment="1">
      <alignment horizontal="center" vertical="center"/>
      <protection/>
    </xf>
    <xf numFmtId="0" fontId="26" fillId="0" borderId="32" xfId="93" applyFont="1" applyFill="1" applyBorder="1" applyAlignment="1">
      <alignment horizontal="center" vertical="center"/>
      <protection/>
    </xf>
    <xf numFmtId="0" fontId="26" fillId="0" borderId="19" xfId="98" applyFont="1" applyFill="1" applyBorder="1" applyAlignment="1" applyProtection="1">
      <alignment horizontal="left" vertical="center"/>
      <protection locked="0"/>
    </xf>
    <xf numFmtId="0" fontId="26" fillId="0" borderId="21" xfId="98" applyFont="1" applyFill="1" applyBorder="1" applyAlignment="1" applyProtection="1">
      <alignment horizontal="left" vertical="center"/>
      <protection locked="0"/>
    </xf>
    <xf numFmtId="0" fontId="26" fillId="0" borderId="19" xfId="97" applyFont="1" applyFill="1" applyBorder="1" applyAlignment="1" applyProtection="1">
      <alignment horizontal="center"/>
      <protection locked="0"/>
    </xf>
    <xf numFmtId="0" fontId="26" fillId="0" borderId="20" xfId="97" applyFont="1" applyFill="1" applyBorder="1" applyAlignment="1" applyProtection="1">
      <alignment horizontal="center"/>
      <protection locked="0"/>
    </xf>
    <xf numFmtId="0" fontId="26" fillId="0" borderId="21" xfId="97" applyFont="1" applyFill="1" applyBorder="1" applyAlignment="1" applyProtection="1">
      <alignment horizontal="center"/>
      <protection locked="0"/>
    </xf>
    <xf numFmtId="0" fontId="26" fillId="0" borderId="26" xfId="97" applyFont="1" applyFill="1" applyBorder="1" applyAlignment="1" applyProtection="1">
      <alignment horizontal="center" vertical="center" wrapText="1"/>
      <protection locked="0"/>
    </xf>
    <xf numFmtId="0" fontId="26" fillId="0" borderId="16" xfId="97" applyFont="1" applyFill="1" applyBorder="1" applyAlignment="1" applyProtection="1">
      <alignment horizontal="center"/>
      <protection locked="0"/>
    </xf>
    <xf numFmtId="0" fontId="26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90" zoomScaleSheetLayoutView="90" zoomScalePageLayoutView="0" workbookViewId="0" topLeftCell="A1">
      <selection activeCell="G34" sqref="G34"/>
    </sheetView>
  </sheetViews>
  <sheetFormatPr defaultColWidth="9.125" defaultRowHeight="12.75"/>
  <cols>
    <col min="1" max="1" width="30.75390625" style="70" customWidth="1"/>
    <col min="2" max="2" width="15.875" style="70" customWidth="1"/>
    <col min="3" max="4" width="15.125" style="70" customWidth="1"/>
    <col min="5" max="5" width="26.75390625" style="70" customWidth="1"/>
    <col min="6" max="7" width="21.875" style="70" customWidth="1"/>
    <col min="8" max="8" width="18.875" style="70" customWidth="1"/>
    <col min="9" max="16384" width="9.125" style="70" customWidth="1"/>
  </cols>
  <sheetData>
    <row r="1" spans="1:8" ht="18.75">
      <c r="A1" s="90"/>
      <c r="B1" s="91"/>
      <c r="C1" s="91"/>
      <c r="D1" s="91"/>
      <c r="E1" s="91"/>
      <c r="F1" s="91"/>
      <c r="G1" s="92"/>
      <c r="H1" s="92"/>
    </row>
    <row r="2" spans="1:8" ht="18.75">
      <c r="A2" s="144" t="s">
        <v>25</v>
      </c>
      <c r="B2" s="144"/>
      <c r="C2" s="144"/>
      <c r="D2" s="144"/>
      <c r="E2" s="144"/>
      <c r="F2" s="145"/>
      <c r="G2" s="146"/>
      <c r="H2" s="95">
        <v>43285</v>
      </c>
    </row>
    <row r="3" spans="1:8" ht="18.75">
      <c r="A3" s="93"/>
      <c r="B3" s="93"/>
      <c r="C3" s="93"/>
      <c r="D3" s="93"/>
      <c r="E3" s="93"/>
      <c r="F3" s="94"/>
      <c r="G3" s="95"/>
      <c r="H3" s="92"/>
    </row>
    <row r="4" spans="1:8" ht="19.5" thickBot="1">
      <c r="A4" s="91"/>
      <c r="B4" s="91"/>
      <c r="C4" s="91"/>
      <c r="D4" s="91"/>
      <c r="E4" s="91"/>
      <c r="F4" s="96"/>
      <c r="G4" s="92"/>
      <c r="H4" s="96" t="s">
        <v>26</v>
      </c>
    </row>
    <row r="5" spans="1:8" ht="13.5" thickBot="1">
      <c r="A5" s="148" t="s">
        <v>27</v>
      </c>
      <c r="B5" s="149" t="s">
        <v>28</v>
      </c>
      <c r="C5" s="150"/>
      <c r="D5" s="151"/>
      <c r="E5" s="153" t="s">
        <v>29</v>
      </c>
      <c r="F5" s="147" t="s">
        <v>30</v>
      </c>
      <c r="G5" s="141" t="s">
        <v>70</v>
      </c>
      <c r="H5" s="141" t="s">
        <v>71</v>
      </c>
    </row>
    <row r="6" spans="1:8" ht="13.5" thickBot="1">
      <c r="A6" s="148"/>
      <c r="B6" s="152"/>
      <c r="C6" s="150"/>
      <c r="D6" s="151"/>
      <c r="E6" s="153"/>
      <c r="F6" s="147"/>
      <c r="G6" s="142"/>
      <c r="H6" s="142"/>
    </row>
    <row r="7" spans="1:8" ht="33.75" customHeight="1" thickBot="1">
      <c r="A7" s="148"/>
      <c r="B7" s="98" t="s">
        <v>22</v>
      </c>
      <c r="C7" s="99" t="s">
        <v>23</v>
      </c>
      <c r="D7" s="100" t="s">
        <v>0</v>
      </c>
      <c r="E7" s="153"/>
      <c r="F7" s="147"/>
      <c r="G7" s="143"/>
      <c r="H7" s="143"/>
    </row>
    <row r="8" spans="1:8" ht="18.75">
      <c r="A8" s="131" t="s">
        <v>1</v>
      </c>
      <c r="B8" s="101"/>
      <c r="C8" s="102"/>
      <c r="D8" s="103"/>
      <c r="E8" s="104"/>
      <c r="F8" s="105"/>
      <c r="G8" s="106">
        <v>10</v>
      </c>
      <c r="H8" s="106"/>
    </row>
    <row r="9" spans="1:8" ht="18.75">
      <c r="A9" s="107" t="s">
        <v>31</v>
      </c>
      <c r="B9" s="108">
        <v>3553</v>
      </c>
      <c r="C9" s="109">
        <v>3753</v>
      </c>
      <c r="D9" s="110">
        <f aca="true" t="shared" si="0" ref="D9:D28">C9/B9*100</f>
        <v>105.62904587672391</v>
      </c>
      <c r="E9" s="111">
        <v>4500</v>
      </c>
      <c r="F9" s="106">
        <v>3060</v>
      </c>
      <c r="G9" s="111">
        <v>2168</v>
      </c>
      <c r="H9" s="111">
        <v>580</v>
      </c>
    </row>
    <row r="10" spans="1:8" ht="18.75">
      <c r="A10" s="107" t="s">
        <v>32</v>
      </c>
      <c r="B10" s="108">
        <v>8980</v>
      </c>
      <c r="C10" s="109">
        <v>8980</v>
      </c>
      <c r="D10" s="112">
        <f t="shared" si="0"/>
        <v>100</v>
      </c>
      <c r="E10" s="111">
        <v>29277</v>
      </c>
      <c r="F10" s="106">
        <v>2867</v>
      </c>
      <c r="G10" s="111">
        <v>3781</v>
      </c>
      <c r="H10" s="111">
        <v>6687</v>
      </c>
    </row>
    <row r="11" spans="1:8" ht="18.75">
      <c r="A11" s="107" t="s">
        <v>2</v>
      </c>
      <c r="B11" s="108">
        <v>3276</v>
      </c>
      <c r="C11" s="109">
        <v>3276</v>
      </c>
      <c r="D11" s="112">
        <f t="shared" si="0"/>
        <v>100</v>
      </c>
      <c r="E11" s="113">
        <v>5920</v>
      </c>
      <c r="F11" s="129">
        <v>350</v>
      </c>
      <c r="G11" s="111">
        <v>510</v>
      </c>
      <c r="H11" s="111">
        <v>620</v>
      </c>
    </row>
    <row r="12" spans="1:8" ht="18.75">
      <c r="A12" s="107" t="s">
        <v>3</v>
      </c>
      <c r="B12" s="108">
        <v>12319</v>
      </c>
      <c r="C12" s="109">
        <v>15150</v>
      </c>
      <c r="D12" s="112">
        <f t="shared" si="0"/>
        <v>122.98076142544036</v>
      </c>
      <c r="E12" s="113">
        <v>26500</v>
      </c>
      <c r="F12" s="129">
        <v>3030</v>
      </c>
      <c r="G12" s="111">
        <v>1097</v>
      </c>
      <c r="H12" s="111">
        <v>580</v>
      </c>
    </row>
    <row r="13" spans="1:8" ht="18.75">
      <c r="A13" s="107" t="s">
        <v>33</v>
      </c>
      <c r="B13" s="108">
        <v>9371</v>
      </c>
      <c r="C13" s="109">
        <v>9371</v>
      </c>
      <c r="D13" s="112">
        <f t="shared" si="0"/>
        <v>100</v>
      </c>
      <c r="E13" s="111">
        <v>20000</v>
      </c>
      <c r="F13" s="106">
        <v>4000</v>
      </c>
      <c r="G13" s="111">
        <v>700</v>
      </c>
      <c r="H13" s="111">
        <v>400</v>
      </c>
    </row>
    <row r="14" spans="1:8" ht="18.75">
      <c r="A14" s="107" t="s">
        <v>4</v>
      </c>
      <c r="B14" s="108">
        <v>15268</v>
      </c>
      <c r="C14" s="109">
        <v>15268</v>
      </c>
      <c r="D14" s="112">
        <f t="shared" si="0"/>
        <v>100</v>
      </c>
      <c r="E14" s="113">
        <v>36376</v>
      </c>
      <c r="F14" s="106">
        <v>5489</v>
      </c>
      <c r="G14" s="111">
        <v>396</v>
      </c>
      <c r="H14" s="111"/>
    </row>
    <row r="15" spans="1:8" ht="18.75">
      <c r="A15" s="107" t="s">
        <v>5</v>
      </c>
      <c r="B15" s="108">
        <v>37190</v>
      </c>
      <c r="C15" s="109">
        <v>37190</v>
      </c>
      <c r="D15" s="112">
        <f t="shared" si="0"/>
        <v>100</v>
      </c>
      <c r="E15" s="113">
        <v>73943</v>
      </c>
      <c r="F15" s="129">
        <v>26319</v>
      </c>
      <c r="G15" s="111">
        <v>3610</v>
      </c>
      <c r="H15" s="111">
        <v>4505</v>
      </c>
    </row>
    <row r="16" spans="1:8" ht="18.75">
      <c r="A16" s="107" t="s">
        <v>6</v>
      </c>
      <c r="B16" s="108">
        <v>11276</v>
      </c>
      <c r="C16" s="109">
        <v>11276</v>
      </c>
      <c r="D16" s="112">
        <f t="shared" si="0"/>
        <v>100</v>
      </c>
      <c r="E16" s="113">
        <v>14830</v>
      </c>
      <c r="F16" s="129">
        <v>10375</v>
      </c>
      <c r="G16" s="111">
        <v>940</v>
      </c>
      <c r="H16" s="111"/>
    </row>
    <row r="17" spans="1:8" ht="18.75">
      <c r="A17" s="107" t="s">
        <v>7</v>
      </c>
      <c r="B17" s="108">
        <v>12446.5</v>
      </c>
      <c r="C17" s="109">
        <v>12447</v>
      </c>
      <c r="D17" s="112">
        <f t="shared" si="0"/>
        <v>100.00401719358855</v>
      </c>
      <c r="E17" s="113">
        <v>46450</v>
      </c>
      <c r="F17" s="106">
        <v>10020</v>
      </c>
      <c r="G17" s="111">
        <v>702</v>
      </c>
      <c r="H17" s="111"/>
    </row>
    <row r="18" spans="1:8" ht="18.75">
      <c r="A18" s="107" t="s">
        <v>8</v>
      </c>
      <c r="B18" s="108">
        <v>9683</v>
      </c>
      <c r="C18" s="109">
        <v>9683</v>
      </c>
      <c r="D18" s="112">
        <f t="shared" si="0"/>
        <v>100</v>
      </c>
      <c r="E18" s="113">
        <v>26200</v>
      </c>
      <c r="F18" s="106">
        <v>10919</v>
      </c>
      <c r="G18" s="106">
        <v>2700</v>
      </c>
      <c r="H18" s="106"/>
    </row>
    <row r="19" spans="1:8" ht="18.75">
      <c r="A19" s="107" t="s">
        <v>9</v>
      </c>
      <c r="B19" s="108">
        <v>7500</v>
      </c>
      <c r="C19" s="109">
        <v>7930</v>
      </c>
      <c r="D19" s="112">
        <f t="shared" si="0"/>
        <v>105.73333333333332</v>
      </c>
      <c r="E19" s="113">
        <v>8050</v>
      </c>
      <c r="F19" s="129">
        <v>9847</v>
      </c>
      <c r="G19" s="106">
        <v>1297</v>
      </c>
      <c r="H19" s="106"/>
    </row>
    <row r="20" spans="1:8" s="86" customFormat="1" ht="18.75">
      <c r="A20" s="107" t="s">
        <v>34</v>
      </c>
      <c r="B20" s="108">
        <v>11961</v>
      </c>
      <c r="C20" s="109">
        <v>13099</v>
      </c>
      <c r="D20" s="112">
        <f t="shared" si="0"/>
        <v>109.51425466098152</v>
      </c>
      <c r="E20" s="113">
        <v>11830</v>
      </c>
      <c r="F20" s="129">
        <v>21840</v>
      </c>
      <c r="G20" s="111">
        <v>4051</v>
      </c>
      <c r="H20" s="111"/>
    </row>
    <row r="21" spans="1:8" ht="18.75">
      <c r="A21" s="107" t="s">
        <v>10</v>
      </c>
      <c r="B21" s="108">
        <v>4024</v>
      </c>
      <c r="C21" s="109">
        <v>4024</v>
      </c>
      <c r="D21" s="112">
        <f t="shared" si="0"/>
        <v>100</v>
      </c>
      <c r="E21" s="113">
        <v>10794</v>
      </c>
      <c r="F21" s="106">
        <v>4477</v>
      </c>
      <c r="G21" s="111">
        <v>1638</v>
      </c>
      <c r="H21" s="111">
        <v>2680</v>
      </c>
    </row>
    <row r="22" spans="1:8" ht="18.75">
      <c r="A22" s="107" t="s">
        <v>11</v>
      </c>
      <c r="B22" s="108">
        <v>6511</v>
      </c>
      <c r="C22" s="109">
        <v>8630</v>
      </c>
      <c r="D22" s="112">
        <f t="shared" si="0"/>
        <v>132.54492397481187</v>
      </c>
      <c r="E22" s="111">
        <v>18270</v>
      </c>
      <c r="F22" s="106">
        <v>8668</v>
      </c>
      <c r="G22" s="111">
        <v>2103</v>
      </c>
      <c r="H22" s="111"/>
    </row>
    <row r="23" spans="1:8" ht="18.75">
      <c r="A23" s="107" t="s">
        <v>35</v>
      </c>
      <c r="B23" s="108">
        <v>8463</v>
      </c>
      <c r="C23" s="109">
        <v>12600</v>
      </c>
      <c r="D23" s="112">
        <f t="shared" si="0"/>
        <v>148.8833746898263</v>
      </c>
      <c r="E23" s="113">
        <v>23700</v>
      </c>
      <c r="F23" s="130">
        <v>9000</v>
      </c>
      <c r="G23" s="111">
        <v>1800</v>
      </c>
      <c r="H23" s="111">
        <v>900</v>
      </c>
    </row>
    <row r="24" spans="1:8" ht="18.75">
      <c r="A24" s="107" t="s">
        <v>36</v>
      </c>
      <c r="B24" s="108">
        <v>7255</v>
      </c>
      <c r="C24" s="109">
        <v>7255</v>
      </c>
      <c r="D24" s="112">
        <f t="shared" si="0"/>
        <v>100</v>
      </c>
      <c r="E24" s="111">
        <v>21318</v>
      </c>
      <c r="F24" s="106">
        <v>975</v>
      </c>
      <c r="G24" s="111">
        <v>2152</v>
      </c>
      <c r="H24" s="111">
        <v>1538</v>
      </c>
    </row>
    <row r="25" spans="1:8" ht="18.75">
      <c r="A25" s="107" t="s">
        <v>12</v>
      </c>
      <c r="B25" s="108">
        <v>8922</v>
      </c>
      <c r="C25" s="109">
        <v>8922</v>
      </c>
      <c r="D25" s="112">
        <f t="shared" si="0"/>
        <v>100</v>
      </c>
      <c r="E25" s="111">
        <v>20623</v>
      </c>
      <c r="F25" s="106">
        <v>2110</v>
      </c>
      <c r="G25" s="111">
        <v>1659</v>
      </c>
      <c r="H25" s="111"/>
    </row>
    <row r="26" spans="1:8" ht="18.75">
      <c r="A26" s="107" t="s">
        <v>13</v>
      </c>
      <c r="B26" s="108">
        <v>6272</v>
      </c>
      <c r="C26" s="109">
        <v>12057</v>
      </c>
      <c r="D26" s="112">
        <f t="shared" si="0"/>
        <v>192.23533163265304</v>
      </c>
      <c r="E26" s="111">
        <v>42000</v>
      </c>
      <c r="F26" s="106">
        <v>7811</v>
      </c>
      <c r="G26" s="111">
        <v>1828</v>
      </c>
      <c r="H26" s="111">
        <v>21770</v>
      </c>
    </row>
    <row r="27" spans="1:8" ht="18.75">
      <c r="A27" s="107" t="s">
        <v>37</v>
      </c>
      <c r="B27" s="108">
        <v>15256</v>
      </c>
      <c r="C27" s="109">
        <v>15256</v>
      </c>
      <c r="D27" s="112">
        <f t="shared" si="0"/>
        <v>100</v>
      </c>
      <c r="E27" s="111">
        <v>45865</v>
      </c>
      <c r="F27" s="106">
        <v>8200</v>
      </c>
      <c r="G27" s="111">
        <v>3220</v>
      </c>
      <c r="H27" s="111"/>
    </row>
    <row r="28" spans="1:8" ht="18.75">
      <c r="A28" s="107" t="s">
        <v>14</v>
      </c>
      <c r="B28" s="108">
        <v>21026</v>
      </c>
      <c r="C28" s="109">
        <v>21026</v>
      </c>
      <c r="D28" s="112">
        <f t="shared" si="0"/>
        <v>100</v>
      </c>
      <c r="E28" s="111">
        <v>68300</v>
      </c>
      <c r="F28" s="106">
        <v>2150</v>
      </c>
      <c r="G28" s="111">
        <v>3002</v>
      </c>
      <c r="H28" s="111">
        <v>14346</v>
      </c>
    </row>
    <row r="29" spans="1:8" ht="19.5" thickBot="1">
      <c r="A29" s="114"/>
      <c r="B29" s="115"/>
      <c r="C29" s="116"/>
      <c r="D29" s="117"/>
      <c r="E29" s="118"/>
      <c r="F29" s="119"/>
      <c r="G29" s="120"/>
      <c r="H29" s="120"/>
    </row>
    <row r="30" spans="1:8" ht="19.5" thickBot="1">
      <c r="A30" s="128" t="s">
        <v>24</v>
      </c>
      <c r="B30" s="121">
        <f>SUM(B8:B28)</f>
        <v>220552.5</v>
      </c>
      <c r="C30" s="121">
        <f>SUM(C8:C28)</f>
        <v>237193</v>
      </c>
      <c r="D30" s="117">
        <f>C30/B30*100</f>
        <v>107.54491560966211</v>
      </c>
      <c r="E30" s="122">
        <f>SUM(E8:E29)</f>
        <v>554746</v>
      </c>
      <c r="F30" s="122">
        <f>SUM(F8:F29)</f>
        <v>151507</v>
      </c>
      <c r="G30" s="97">
        <f>SUM(G8:G29)</f>
        <v>39364</v>
      </c>
      <c r="H30" s="97">
        <f>SUM(H8:H29)</f>
        <v>54606</v>
      </c>
    </row>
    <row r="31" spans="1:8" ht="19.5" thickBot="1">
      <c r="A31" s="123" t="s">
        <v>21</v>
      </c>
      <c r="B31" s="124">
        <v>223397</v>
      </c>
      <c r="C31" s="124">
        <v>227472</v>
      </c>
      <c r="D31" s="125">
        <v>101.82410685908943</v>
      </c>
      <c r="E31" s="126">
        <v>453934</v>
      </c>
      <c r="F31" s="127">
        <v>161385</v>
      </c>
      <c r="G31" s="126">
        <v>18541</v>
      </c>
      <c r="H31" s="126">
        <v>102282</v>
      </c>
    </row>
    <row r="32" spans="1:8" ht="20.25">
      <c r="A32" s="89"/>
      <c r="B32" s="132"/>
      <c r="C32" s="132"/>
      <c r="D32" s="132"/>
      <c r="E32" s="132"/>
      <c r="F32" s="132"/>
      <c r="G32" s="132"/>
      <c r="H32" s="132"/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F27" sqref="F27"/>
    </sheetView>
  </sheetViews>
  <sheetFormatPr defaultColWidth="9.125" defaultRowHeight="12.75"/>
  <cols>
    <col min="1" max="1" width="23.00390625" style="2" customWidth="1"/>
    <col min="2" max="2" width="16.75390625" style="2" customWidth="1"/>
    <col min="3" max="3" width="11.25390625" style="2" customWidth="1"/>
    <col min="4" max="4" width="14.00390625" style="2" customWidth="1"/>
    <col min="5" max="5" width="9.375" style="2" customWidth="1"/>
    <col min="6" max="6" width="9.25390625" style="2" customWidth="1"/>
    <col min="7" max="7" width="16.625" style="2" customWidth="1"/>
    <col min="8" max="8" width="13.375" style="2" customWidth="1"/>
    <col min="9" max="9" width="13.875" style="2" customWidth="1"/>
    <col min="10" max="10" width="8.125" style="2" customWidth="1"/>
    <col min="11" max="11" width="8.625" style="2" customWidth="1"/>
    <col min="12" max="12" width="8.00390625" style="2" hidden="1" customWidth="1"/>
    <col min="13" max="13" width="9.125" style="2" hidden="1" customWidth="1"/>
    <col min="14" max="14" width="8.75390625" style="2" hidden="1" customWidth="1"/>
    <col min="15" max="15" width="6.625" style="2" hidden="1" customWidth="1"/>
    <col min="16" max="16" width="5.00390625" style="2" hidden="1" customWidth="1"/>
    <col min="17" max="17" width="7.875" style="2" hidden="1" customWidth="1"/>
    <col min="18" max="18" width="9.125" style="2" hidden="1" customWidth="1"/>
    <col min="19" max="19" width="8.75390625" style="2" hidden="1" customWidth="1"/>
    <col min="20" max="20" width="6.75390625" style="2" hidden="1" customWidth="1"/>
    <col min="21" max="21" width="5.00390625" style="2" hidden="1" customWidth="1"/>
    <col min="22" max="22" width="8.00390625" style="2" hidden="1" customWidth="1"/>
    <col min="23" max="23" width="9.125" style="2" hidden="1" customWidth="1"/>
    <col min="24" max="24" width="8.75390625" style="2" hidden="1" customWidth="1"/>
    <col min="25" max="25" width="6.75390625" style="2" hidden="1" customWidth="1"/>
    <col min="26" max="26" width="4.25390625" style="2" hidden="1" customWidth="1"/>
    <col min="27" max="16384" width="9.125" style="2" customWidth="1"/>
  </cols>
  <sheetData>
    <row r="2" spans="2:11" ht="30.75" customHeight="1">
      <c r="B2" s="139" t="s">
        <v>72</v>
      </c>
      <c r="C2" s="139"/>
      <c r="D2" s="139"/>
      <c r="E2" s="139"/>
      <c r="F2" s="139"/>
      <c r="G2" s="139"/>
      <c r="H2" s="139"/>
      <c r="I2" s="139"/>
      <c r="K2" s="29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3"/>
      <c r="J3" s="159">
        <v>43285</v>
      </c>
      <c r="K3" s="160"/>
      <c r="L3" s="1"/>
      <c r="M3" s="1"/>
      <c r="N3" s="1"/>
      <c r="O3" s="1"/>
      <c r="T3" s="1"/>
      <c r="U3" s="1"/>
      <c r="Z3" s="1"/>
    </row>
    <row r="4" spans="1:26" ht="15.75" customHeight="1" thickBot="1">
      <c r="A4" s="137" t="s">
        <v>27</v>
      </c>
      <c r="B4" s="154" t="s">
        <v>38</v>
      </c>
      <c r="C4" s="154"/>
      <c r="D4" s="154"/>
      <c r="E4" s="154"/>
      <c r="F4" s="154"/>
      <c r="G4" s="155" t="s">
        <v>39</v>
      </c>
      <c r="H4" s="155"/>
      <c r="I4" s="155"/>
      <c r="J4" s="155"/>
      <c r="K4" s="155"/>
      <c r="L4" s="158" t="s">
        <v>40</v>
      </c>
      <c r="M4" s="156"/>
      <c r="N4" s="156"/>
      <c r="O4" s="156"/>
      <c r="P4" s="156"/>
      <c r="Q4" s="156" t="s">
        <v>41</v>
      </c>
      <c r="R4" s="156"/>
      <c r="S4" s="156"/>
      <c r="T4" s="156"/>
      <c r="U4" s="156"/>
      <c r="V4" s="156" t="s">
        <v>42</v>
      </c>
      <c r="W4" s="156"/>
      <c r="X4" s="156"/>
      <c r="Y4" s="156"/>
      <c r="Z4" s="157"/>
    </row>
    <row r="5" spans="1:26" ht="40.5" customHeight="1" thickBot="1">
      <c r="A5" s="138"/>
      <c r="B5" s="4" t="s">
        <v>43</v>
      </c>
      <c r="C5" s="5" t="s">
        <v>44</v>
      </c>
      <c r="D5" s="5" t="s">
        <v>45</v>
      </c>
      <c r="E5" s="6" t="s">
        <v>46</v>
      </c>
      <c r="F5" s="7" t="s">
        <v>0</v>
      </c>
      <c r="G5" s="4" t="s">
        <v>43</v>
      </c>
      <c r="H5" s="6" t="s">
        <v>44</v>
      </c>
      <c r="I5" s="5" t="s">
        <v>45</v>
      </c>
      <c r="J5" s="6" t="s">
        <v>46</v>
      </c>
      <c r="K5" s="7" t="s">
        <v>0</v>
      </c>
      <c r="L5" s="4" t="s">
        <v>43</v>
      </c>
      <c r="M5" s="6" t="s">
        <v>44</v>
      </c>
      <c r="N5" s="5" t="s">
        <v>45</v>
      </c>
      <c r="O5" s="6" t="s">
        <v>46</v>
      </c>
      <c r="P5" s="7" t="s">
        <v>0</v>
      </c>
      <c r="Q5" s="4" t="s">
        <v>43</v>
      </c>
      <c r="R5" s="6" t="s">
        <v>44</v>
      </c>
      <c r="S5" s="5" t="s">
        <v>45</v>
      </c>
      <c r="T5" s="5" t="s">
        <v>46</v>
      </c>
      <c r="U5" s="7" t="s">
        <v>0</v>
      </c>
      <c r="V5" s="4" t="s">
        <v>47</v>
      </c>
      <c r="W5" s="6" t="s">
        <v>44</v>
      </c>
      <c r="X5" s="5" t="s">
        <v>45</v>
      </c>
      <c r="Y5" s="5" t="s">
        <v>46</v>
      </c>
      <c r="Z5" s="7" t="s">
        <v>0</v>
      </c>
    </row>
    <row r="6" spans="1:26" ht="15.75">
      <c r="A6" s="28" t="s">
        <v>1</v>
      </c>
      <c r="B6" s="79">
        <v>420</v>
      </c>
      <c r="C6" s="79">
        <v>18</v>
      </c>
      <c r="D6" s="8"/>
      <c r="E6" s="8">
        <f>C6+D6</f>
        <v>18</v>
      </c>
      <c r="F6" s="9">
        <f>E6/B6*100</f>
        <v>4.285714285714286</v>
      </c>
      <c r="G6" s="79">
        <v>0</v>
      </c>
      <c r="H6" s="79">
        <v>0</v>
      </c>
      <c r="I6" s="10"/>
      <c r="J6" s="8">
        <f>H6+I6</f>
        <v>0</v>
      </c>
      <c r="K6" s="11">
        <v>0</v>
      </c>
      <c r="L6" s="79">
        <v>0</v>
      </c>
      <c r="M6" s="79">
        <v>0</v>
      </c>
      <c r="N6" s="10"/>
      <c r="O6" s="8">
        <f>M6+N6</f>
        <v>0</v>
      </c>
      <c r="P6" s="15">
        <v>0</v>
      </c>
      <c r="Q6" s="79">
        <v>0</v>
      </c>
      <c r="R6" s="79">
        <v>0</v>
      </c>
      <c r="S6" s="10"/>
      <c r="T6" s="8">
        <f>R6+S6</f>
        <v>0</v>
      </c>
      <c r="U6" s="12">
        <v>0</v>
      </c>
      <c r="V6" s="79">
        <v>142</v>
      </c>
      <c r="W6" s="79">
        <v>0</v>
      </c>
      <c r="X6" s="14"/>
      <c r="Y6" s="13">
        <f>W6+X6</f>
        <v>0</v>
      </c>
      <c r="Z6" s="15">
        <f>Y6/V6*100</f>
        <v>0</v>
      </c>
    </row>
    <row r="7" spans="1:26" ht="15.75">
      <c r="A7" s="16" t="s">
        <v>31</v>
      </c>
      <c r="B7" s="79">
        <v>3000</v>
      </c>
      <c r="C7" s="79">
        <v>26</v>
      </c>
      <c r="D7" s="14">
        <v>528</v>
      </c>
      <c r="E7" s="13">
        <v>80</v>
      </c>
      <c r="F7" s="11">
        <f aca="true" t="shared" si="0" ref="F7:F26">(E7*100)/B7</f>
        <v>2.6666666666666665</v>
      </c>
      <c r="G7" s="79">
        <v>5000</v>
      </c>
      <c r="H7" s="79">
        <v>63</v>
      </c>
      <c r="I7" s="14"/>
      <c r="J7" s="8">
        <f aca="true" t="shared" si="1" ref="J7:J26">H7+I7</f>
        <v>63</v>
      </c>
      <c r="K7" s="11">
        <f aca="true" t="shared" si="2" ref="K7:K24">(J7*100)/G7</f>
        <v>1.26</v>
      </c>
      <c r="L7" s="79">
        <v>1500</v>
      </c>
      <c r="M7" s="79">
        <v>0</v>
      </c>
      <c r="N7" s="14"/>
      <c r="O7" s="8">
        <f aca="true" t="shared" si="3" ref="O7:O26">M7+N7</f>
        <v>0</v>
      </c>
      <c r="P7" s="15">
        <f>(O7*100)/L7</f>
        <v>0</v>
      </c>
      <c r="Q7" s="79">
        <v>0</v>
      </c>
      <c r="R7" s="79">
        <v>0</v>
      </c>
      <c r="S7" s="14"/>
      <c r="T7" s="8">
        <f aca="true" t="shared" si="4" ref="T7:T26">R7+S7</f>
        <v>0</v>
      </c>
      <c r="U7" s="15">
        <v>0</v>
      </c>
      <c r="V7" s="79">
        <v>4500</v>
      </c>
      <c r="W7" s="79">
        <v>0</v>
      </c>
      <c r="X7" s="14"/>
      <c r="Y7" s="13">
        <f aca="true" t="shared" si="5" ref="Y7:Y26">W7+X7</f>
        <v>0</v>
      </c>
      <c r="Z7" s="15">
        <f aca="true" t="shared" si="6" ref="Z7:Z14">(Y7*100)/V7</f>
        <v>0</v>
      </c>
    </row>
    <row r="8" spans="1:26" ht="15.75">
      <c r="A8" s="16" t="s">
        <v>32</v>
      </c>
      <c r="B8" s="79">
        <v>2020</v>
      </c>
      <c r="C8" s="79">
        <v>110</v>
      </c>
      <c r="D8" s="14">
        <v>1398</v>
      </c>
      <c r="E8" s="13">
        <f aca="true" t="shared" si="7" ref="E8:E26">C8+D8</f>
        <v>1508</v>
      </c>
      <c r="F8" s="11">
        <f t="shared" si="0"/>
        <v>74.65346534653466</v>
      </c>
      <c r="G8" s="79">
        <v>3950</v>
      </c>
      <c r="H8" s="79">
        <v>3000</v>
      </c>
      <c r="I8" s="14">
        <v>5384</v>
      </c>
      <c r="J8" s="8">
        <f>H8+I8</f>
        <v>8384</v>
      </c>
      <c r="K8" s="11">
        <f t="shared" si="2"/>
        <v>212.25316455696202</v>
      </c>
      <c r="L8" s="79">
        <v>2010</v>
      </c>
      <c r="M8" s="79">
        <v>0</v>
      </c>
      <c r="N8" s="14"/>
      <c r="O8" s="8">
        <f t="shared" si="3"/>
        <v>0</v>
      </c>
      <c r="P8" s="15">
        <f>(O8*100)/L8</f>
        <v>0</v>
      </c>
      <c r="Q8" s="79">
        <v>11500</v>
      </c>
      <c r="R8" s="79">
        <v>2010</v>
      </c>
      <c r="S8" s="14"/>
      <c r="T8" s="8">
        <f t="shared" si="4"/>
        <v>2010</v>
      </c>
      <c r="U8" s="15">
        <f aca="true" t="shared" si="8" ref="U8:U26">(T8*100)/Q8</f>
        <v>17.47826086956522</v>
      </c>
      <c r="V8" s="79">
        <v>18800</v>
      </c>
      <c r="W8" s="79">
        <v>800</v>
      </c>
      <c r="X8" s="14"/>
      <c r="Y8" s="13">
        <f t="shared" si="5"/>
        <v>800</v>
      </c>
      <c r="Z8" s="15">
        <f t="shared" si="6"/>
        <v>4.25531914893617</v>
      </c>
    </row>
    <row r="9" spans="1:26" ht="15.75">
      <c r="A9" s="16" t="s">
        <v>2</v>
      </c>
      <c r="B9" s="79">
        <v>2000</v>
      </c>
      <c r="C9" s="79"/>
      <c r="D9" s="14">
        <v>422</v>
      </c>
      <c r="E9" s="13">
        <f t="shared" si="7"/>
        <v>422</v>
      </c>
      <c r="F9" s="11">
        <f t="shared" si="0"/>
        <v>21.1</v>
      </c>
      <c r="G9" s="79">
        <v>650</v>
      </c>
      <c r="H9" s="79">
        <v>0</v>
      </c>
      <c r="I9" s="14">
        <v>50</v>
      </c>
      <c r="J9" s="8">
        <f t="shared" si="1"/>
        <v>50</v>
      </c>
      <c r="K9" s="11">
        <f t="shared" si="2"/>
        <v>7.6923076923076925</v>
      </c>
      <c r="L9" s="79">
        <v>150</v>
      </c>
      <c r="M9" s="79">
        <v>0</v>
      </c>
      <c r="N9" s="14"/>
      <c r="O9" s="8">
        <f t="shared" si="3"/>
        <v>0</v>
      </c>
      <c r="P9" s="15">
        <f>(O9*100)/L9</f>
        <v>0</v>
      </c>
      <c r="Q9" s="79">
        <v>0</v>
      </c>
      <c r="R9" s="79">
        <v>0</v>
      </c>
      <c r="S9" s="14"/>
      <c r="T9" s="8">
        <f t="shared" si="4"/>
        <v>0</v>
      </c>
      <c r="U9" s="15">
        <v>0</v>
      </c>
      <c r="V9" s="79">
        <v>560</v>
      </c>
      <c r="W9" s="79">
        <v>0</v>
      </c>
      <c r="X9" s="14"/>
      <c r="Y9" s="13">
        <f t="shared" si="5"/>
        <v>0</v>
      </c>
      <c r="Z9" s="15">
        <f t="shared" si="6"/>
        <v>0</v>
      </c>
    </row>
    <row r="10" spans="1:26" ht="15.75">
      <c r="A10" s="16" t="s">
        <v>3</v>
      </c>
      <c r="B10" s="79">
        <v>3500</v>
      </c>
      <c r="C10" s="79">
        <v>350</v>
      </c>
      <c r="D10" s="14">
        <v>2800</v>
      </c>
      <c r="E10" s="13">
        <f t="shared" si="7"/>
        <v>3150</v>
      </c>
      <c r="F10" s="11">
        <f t="shared" si="0"/>
        <v>90</v>
      </c>
      <c r="G10" s="79">
        <v>2000</v>
      </c>
      <c r="H10" s="79">
        <v>0</v>
      </c>
      <c r="I10" s="14">
        <v>2040</v>
      </c>
      <c r="J10" s="8">
        <f t="shared" si="1"/>
        <v>2040</v>
      </c>
      <c r="K10" s="11">
        <f t="shared" si="2"/>
        <v>102</v>
      </c>
      <c r="L10" s="79">
        <v>1400</v>
      </c>
      <c r="M10" s="79">
        <v>200</v>
      </c>
      <c r="N10" s="14"/>
      <c r="O10" s="8">
        <f t="shared" si="3"/>
        <v>200</v>
      </c>
      <c r="P10" s="15">
        <f>(O10*100)/L10</f>
        <v>14.285714285714286</v>
      </c>
      <c r="Q10" s="79">
        <v>0</v>
      </c>
      <c r="R10" s="79">
        <v>0</v>
      </c>
      <c r="S10" s="14"/>
      <c r="T10" s="8">
        <f t="shared" si="4"/>
        <v>0</v>
      </c>
      <c r="U10" s="15">
        <v>0</v>
      </c>
      <c r="V10" s="79">
        <v>1400</v>
      </c>
      <c r="W10" s="79">
        <v>200</v>
      </c>
      <c r="X10" s="14"/>
      <c r="Y10" s="13">
        <f t="shared" si="5"/>
        <v>200</v>
      </c>
      <c r="Z10" s="15">
        <f t="shared" si="6"/>
        <v>14.285714285714286</v>
      </c>
    </row>
    <row r="11" spans="1:26" ht="15.75">
      <c r="A11" s="16" t="s">
        <v>33</v>
      </c>
      <c r="B11" s="79">
        <v>715</v>
      </c>
      <c r="C11" s="79">
        <v>281</v>
      </c>
      <c r="D11" s="14">
        <v>300</v>
      </c>
      <c r="E11" s="13">
        <f t="shared" si="7"/>
        <v>581</v>
      </c>
      <c r="F11" s="11">
        <f t="shared" si="0"/>
        <v>81.25874125874125</v>
      </c>
      <c r="G11" s="79">
        <v>2230</v>
      </c>
      <c r="H11" s="79">
        <v>2341</v>
      </c>
      <c r="I11" s="14">
        <v>300</v>
      </c>
      <c r="J11" s="8">
        <f t="shared" si="1"/>
        <v>2641</v>
      </c>
      <c r="K11" s="11">
        <f t="shared" si="2"/>
        <v>118.4304932735426</v>
      </c>
      <c r="L11" s="79">
        <v>1895</v>
      </c>
      <c r="M11" s="79">
        <v>1229</v>
      </c>
      <c r="N11" s="14"/>
      <c r="O11" s="8">
        <f t="shared" si="3"/>
        <v>1229</v>
      </c>
      <c r="P11" s="15">
        <f aca="true" t="shared" si="9" ref="P11:P26">(O11*100)/L11</f>
        <v>64.85488126649076</v>
      </c>
      <c r="Q11" s="79">
        <v>5130</v>
      </c>
      <c r="R11" s="79">
        <v>942</v>
      </c>
      <c r="S11" s="14"/>
      <c r="T11" s="8">
        <f t="shared" si="4"/>
        <v>942</v>
      </c>
      <c r="U11" s="15">
        <f t="shared" si="8"/>
        <v>18.362573099415204</v>
      </c>
      <c r="V11" s="79">
        <v>1310</v>
      </c>
      <c r="W11" s="79">
        <v>550</v>
      </c>
      <c r="X11" s="14"/>
      <c r="Y11" s="13">
        <f t="shared" si="5"/>
        <v>550</v>
      </c>
      <c r="Z11" s="15">
        <f t="shared" si="6"/>
        <v>41.98473282442748</v>
      </c>
    </row>
    <row r="12" spans="1:26" ht="15.75">
      <c r="A12" s="16" t="s">
        <v>4</v>
      </c>
      <c r="B12" s="79">
        <v>1020</v>
      </c>
      <c r="C12" s="79">
        <v>250</v>
      </c>
      <c r="D12" s="14">
        <v>683</v>
      </c>
      <c r="E12" s="13">
        <f t="shared" si="7"/>
        <v>933</v>
      </c>
      <c r="F12" s="11">
        <f t="shared" si="0"/>
        <v>91.47058823529412</v>
      </c>
      <c r="G12" s="79">
        <v>2100</v>
      </c>
      <c r="H12" s="79">
        <v>2400</v>
      </c>
      <c r="I12" s="14"/>
      <c r="J12" s="8">
        <f t="shared" si="1"/>
        <v>2400</v>
      </c>
      <c r="K12" s="11">
        <f t="shared" si="2"/>
        <v>114.28571428571429</v>
      </c>
      <c r="L12" s="79">
        <v>1180</v>
      </c>
      <c r="M12" s="79">
        <v>320</v>
      </c>
      <c r="N12" s="14"/>
      <c r="O12" s="8">
        <f t="shared" si="3"/>
        <v>320</v>
      </c>
      <c r="P12" s="15">
        <f t="shared" si="9"/>
        <v>27.11864406779661</v>
      </c>
      <c r="Q12" s="79">
        <v>1500</v>
      </c>
      <c r="R12" s="79">
        <v>700</v>
      </c>
      <c r="S12" s="14"/>
      <c r="T12" s="8">
        <f t="shared" si="4"/>
        <v>700</v>
      </c>
      <c r="U12" s="15">
        <f t="shared" si="8"/>
        <v>46.666666666666664</v>
      </c>
      <c r="V12" s="79">
        <v>2500</v>
      </c>
      <c r="W12" s="79">
        <v>380</v>
      </c>
      <c r="X12" s="14"/>
      <c r="Y12" s="13">
        <f t="shared" si="5"/>
        <v>380</v>
      </c>
      <c r="Z12" s="15">
        <f t="shared" si="6"/>
        <v>15.2</v>
      </c>
    </row>
    <row r="13" spans="1:26" ht="15.75">
      <c r="A13" s="16" t="s">
        <v>5</v>
      </c>
      <c r="B13" s="79">
        <v>900</v>
      </c>
      <c r="C13" s="79"/>
      <c r="D13" s="14">
        <v>1944</v>
      </c>
      <c r="E13" s="13">
        <f t="shared" si="7"/>
        <v>1944</v>
      </c>
      <c r="F13" s="11">
        <f t="shared" si="0"/>
        <v>216</v>
      </c>
      <c r="G13" s="79">
        <v>10000</v>
      </c>
      <c r="H13" s="79">
        <v>0</v>
      </c>
      <c r="I13" s="14">
        <v>3127</v>
      </c>
      <c r="J13" s="8">
        <f t="shared" si="1"/>
        <v>3127</v>
      </c>
      <c r="K13" s="11">
        <f t="shared" si="2"/>
        <v>31.27</v>
      </c>
      <c r="L13" s="79">
        <v>3000</v>
      </c>
      <c r="M13" s="79">
        <v>0</v>
      </c>
      <c r="N13" s="14"/>
      <c r="O13" s="8">
        <f t="shared" si="3"/>
        <v>0</v>
      </c>
      <c r="P13" s="15">
        <f t="shared" si="9"/>
        <v>0</v>
      </c>
      <c r="Q13" s="79">
        <v>30000</v>
      </c>
      <c r="R13" s="79">
        <v>0</v>
      </c>
      <c r="S13" s="14"/>
      <c r="T13" s="8">
        <f t="shared" si="4"/>
        <v>0</v>
      </c>
      <c r="U13" s="15">
        <f t="shared" si="8"/>
        <v>0</v>
      </c>
      <c r="V13" s="79">
        <v>20000</v>
      </c>
      <c r="W13" s="79">
        <v>0</v>
      </c>
      <c r="X13" s="14"/>
      <c r="Y13" s="13">
        <f t="shared" si="5"/>
        <v>0</v>
      </c>
      <c r="Z13" s="15">
        <f t="shared" si="6"/>
        <v>0</v>
      </c>
    </row>
    <row r="14" spans="1:26" ht="15.75">
      <c r="A14" s="16" t="s">
        <v>6</v>
      </c>
      <c r="B14" s="79">
        <v>1190</v>
      </c>
      <c r="C14" s="79">
        <v>50</v>
      </c>
      <c r="D14" s="14">
        <v>1375</v>
      </c>
      <c r="E14" s="13">
        <f t="shared" si="7"/>
        <v>1425</v>
      </c>
      <c r="F14" s="11">
        <f t="shared" si="0"/>
        <v>119.74789915966386</v>
      </c>
      <c r="G14" s="79">
        <v>304</v>
      </c>
      <c r="H14" s="79">
        <v>0</v>
      </c>
      <c r="I14" s="14"/>
      <c r="J14" s="8">
        <f t="shared" si="1"/>
        <v>0</v>
      </c>
      <c r="K14" s="11">
        <f t="shared" si="2"/>
        <v>0</v>
      </c>
      <c r="L14" s="79">
        <v>1143</v>
      </c>
      <c r="M14" s="79">
        <v>0</v>
      </c>
      <c r="N14" s="14"/>
      <c r="O14" s="8">
        <f t="shared" si="3"/>
        <v>0</v>
      </c>
      <c r="P14" s="15">
        <f t="shared" si="9"/>
        <v>0</v>
      </c>
      <c r="Q14" s="79">
        <v>0</v>
      </c>
      <c r="R14" s="79">
        <v>0</v>
      </c>
      <c r="S14" s="14"/>
      <c r="T14" s="8">
        <f t="shared" si="4"/>
        <v>0</v>
      </c>
      <c r="U14" s="15">
        <v>0</v>
      </c>
      <c r="V14" s="79">
        <v>1623</v>
      </c>
      <c r="W14" s="79">
        <v>0</v>
      </c>
      <c r="X14" s="14"/>
      <c r="Y14" s="13">
        <f t="shared" si="5"/>
        <v>0</v>
      </c>
      <c r="Z14" s="15">
        <f t="shared" si="6"/>
        <v>0</v>
      </c>
    </row>
    <row r="15" spans="1:26" ht="15.75">
      <c r="A15" s="16" t="s">
        <v>7</v>
      </c>
      <c r="B15" s="79">
        <v>1300</v>
      </c>
      <c r="C15" s="79">
        <v>200</v>
      </c>
      <c r="D15" s="14">
        <v>1010</v>
      </c>
      <c r="E15" s="13">
        <f t="shared" si="7"/>
        <v>1210</v>
      </c>
      <c r="F15" s="11">
        <f t="shared" si="0"/>
        <v>93.07692307692308</v>
      </c>
      <c r="G15" s="79">
        <v>1700</v>
      </c>
      <c r="H15" s="79">
        <v>0</v>
      </c>
      <c r="I15" s="14"/>
      <c r="J15" s="8">
        <f t="shared" si="1"/>
        <v>0</v>
      </c>
      <c r="K15" s="11">
        <f t="shared" si="2"/>
        <v>0</v>
      </c>
      <c r="L15" s="79">
        <v>900</v>
      </c>
      <c r="M15" s="79">
        <v>100</v>
      </c>
      <c r="N15" s="14"/>
      <c r="O15" s="8">
        <f t="shared" si="3"/>
        <v>100</v>
      </c>
      <c r="P15" s="15">
        <f t="shared" si="9"/>
        <v>11.11111111111111</v>
      </c>
      <c r="Q15" s="79">
        <v>1800</v>
      </c>
      <c r="R15" s="79">
        <v>1800</v>
      </c>
      <c r="S15" s="14"/>
      <c r="T15" s="8">
        <f t="shared" si="4"/>
        <v>1800</v>
      </c>
      <c r="U15" s="15">
        <f t="shared" si="8"/>
        <v>100</v>
      </c>
      <c r="V15" s="79">
        <v>14100</v>
      </c>
      <c r="W15" s="79">
        <v>370</v>
      </c>
      <c r="X15" s="14"/>
      <c r="Y15" s="13">
        <f t="shared" si="5"/>
        <v>370</v>
      </c>
      <c r="Z15" s="15">
        <f aca="true" t="shared" si="10" ref="Z15:Z23">(Y15*100)/V15</f>
        <v>2.624113475177305</v>
      </c>
    </row>
    <row r="16" spans="1:26" ht="15.75">
      <c r="A16" s="16" t="s">
        <v>8</v>
      </c>
      <c r="B16" s="79">
        <v>1770</v>
      </c>
      <c r="C16" s="79">
        <v>445</v>
      </c>
      <c r="D16" s="14">
        <v>1160</v>
      </c>
      <c r="E16" s="13">
        <f t="shared" si="7"/>
        <v>1605</v>
      </c>
      <c r="F16" s="11">
        <f t="shared" si="0"/>
        <v>90.67796610169492</v>
      </c>
      <c r="G16" s="79">
        <v>9328</v>
      </c>
      <c r="H16" s="79">
        <v>2100</v>
      </c>
      <c r="I16" s="14">
        <v>10400</v>
      </c>
      <c r="J16" s="8">
        <f t="shared" si="1"/>
        <v>12500</v>
      </c>
      <c r="K16" s="11">
        <f t="shared" si="2"/>
        <v>134.00514579759863</v>
      </c>
      <c r="L16" s="79">
        <v>2765</v>
      </c>
      <c r="M16" s="79">
        <v>450</v>
      </c>
      <c r="N16" s="14"/>
      <c r="O16" s="8">
        <f t="shared" si="3"/>
        <v>450</v>
      </c>
      <c r="P16" s="15">
        <f t="shared" si="9"/>
        <v>16.2748643761302</v>
      </c>
      <c r="Q16" s="79">
        <v>11940</v>
      </c>
      <c r="R16" s="79">
        <v>2038</v>
      </c>
      <c r="S16" s="14"/>
      <c r="T16" s="8">
        <f t="shared" si="4"/>
        <v>2038</v>
      </c>
      <c r="U16" s="15">
        <f t="shared" si="8"/>
        <v>17.068676716917924</v>
      </c>
      <c r="V16" s="79">
        <v>3540</v>
      </c>
      <c r="W16" s="79">
        <v>597</v>
      </c>
      <c r="X16" s="14"/>
      <c r="Y16" s="13">
        <f t="shared" si="5"/>
        <v>597</v>
      </c>
      <c r="Z16" s="15">
        <f t="shared" si="10"/>
        <v>16.864406779661017</v>
      </c>
    </row>
    <row r="17" spans="1:26" ht="15.75">
      <c r="A17" s="16" t="s">
        <v>9</v>
      </c>
      <c r="B17" s="79">
        <v>1714</v>
      </c>
      <c r="C17" s="79">
        <v>239</v>
      </c>
      <c r="D17" s="14">
        <v>958</v>
      </c>
      <c r="E17" s="13">
        <f t="shared" si="7"/>
        <v>1197</v>
      </c>
      <c r="F17" s="11">
        <f t="shared" si="0"/>
        <v>69.83663943990665</v>
      </c>
      <c r="G17" s="79">
        <v>1195</v>
      </c>
      <c r="H17" s="79">
        <v>0</v>
      </c>
      <c r="I17" s="14"/>
      <c r="J17" s="8">
        <f t="shared" si="1"/>
        <v>0</v>
      </c>
      <c r="K17" s="11">
        <f t="shared" si="2"/>
        <v>0</v>
      </c>
      <c r="L17" s="79">
        <v>1147</v>
      </c>
      <c r="M17" s="79">
        <v>200</v>
      </c>
      <c r="N17" s="14"/>
      <c r="O17" s="8">
        <f t="shared" si="3"/>
        <v>200</v>
      </c>
      <c r="P17" s="15">
        <f t="shared" si="9"/>
        <v>17.436791630340018</v>
      </c>
      <c r="Q17" s="79">
        <v>980</v>
      </c>
      <c r="R17" s="79">
        <v>288</v>
      </c>
      <c r="S17" s="14"/>
      <c r="T17" s="8">
        <f t="shared" si="4"/>
        <v>288</v>
      </c>
      <c r="U17" s="15">
        <f t="shared" si="8"/>
        <v>29.387755102040817</v>
      </c>
      <c r="V17" s="79">
        <v>1500</v>
      </c>
      <c r="W17" s="79">
        <v>0</v>
      </c>
      <c r="X17" s="14"/>
      <c r="Y17" s="13">
        <f t="shared" si="5"/>
        <v>0</v>
      </c>
      <c r="Z17" s="15">
        <f t="shared" si="10"/>
        <v>0</v>
      </c>
    </row>
    <row r="18" spans="1:26" s="88" customFormat="1" ht="15.75">
      <c r="A18" s="16" t="s">
        <v>34</v>
      </c>
      <c r="B18" s="79">
        <v>2690</v>
      </c>
      <c r="C18" s="79">
        <v>994.4</v>
      </c>
      <c r="D18" s="14">
        <v>1731</v>
      </c>
      <c r="E18" s="13">
        <f t="shared" si="7"/>
        <v>2725.4</v>
      </c>
      <c r="F18" s="11">
        <f t="shared" si="0"/>
        <v>101.31598513011153</v>
      </c>
      <c r="G18" s="79">
        <v>3780</v>
      </c>
      <c r="H18" s="79">
        <v>3227.3</v>
      </c>
      <c r="I18" s="14"/>
      <c r="J18" s="8">
        <f t="shared" si="1"/>
        <v>3227.3</v>
      </c>
      <c r="K18" s="11">
        <f t="shared" si="2"/>
        <v>85.37830687830687</v>
      </c>
      <c r="L18" s="82">
        <v>3295</v>
      </c>
      <c r="M18" s="82">
        <v>546.7</v>
      </c>
      <c r="N18" s="83"/>
      <c r="O18" s="85">
        <f t="shared" si="3"/>
        <v>546.7</v>
      </c>
      <c r="P18" s="87">
        <f t="shared" si="9"/>
        <v>16.591805766312596</v>
      </c>
      <c r="Q18" s="82">
        <v>6660</v>
      </c>
      <c r="R18" s="82">
        <v>3620</v>
      </c>
      <c r="S18" s="83"/>
      <c r="T18" s="85">
        <f t="shared" si="4"/>
        <v>3620</v>
      </c>
      <c r="U18" s="87">
        <f t="shared" si="8"/>
        <v>54.354354354354356</v>
      </c>
      <c r="V18" s="82">
        <v>2190</v>
      </c>
      <c r="W18" s="82">
        <v>1201.5</v>
      </c>
      <c r="X18" s="83"/>
      <c r="Y18" s="84">
        <f t="shared" si="5"/>
        <v>1201.5</v>
      </c>
      <c r="Z18" s="87">
        <f t="shared" si="10"/>
        <v>54.863013698630134</v>
      </c>
    </row>
    <row r="19" spans="1:26" ht="15.75">
      <c r="A19" s="16" t="s">
        <v>10</v>
      </c>
      <c r="B19" s="79">
        <v>1522</v>
      </c>
      <c r="C19" s="79"/>
      <c r="D19" s="14">
        <v>1074</v>
      </c>
      <c r="E19" s="13">
        <f t="shared" si="7"/>
        <v>1074</v>
      </c>
      <c r="F19" s="11">
        <f t="shared" si="0"/>
        <v>70.56504599211564</v>
      </c>
      <c r="G19" s="79">
        <v>7093</v>
      </c>
      <c r="H19" s="79">
        <v>0</v>
      </c>
      <c r="I19" s="14">
        <v>2487</v>
      </c>
      <c r="J19" s="8">
        <f t="shared" si="1"/>
        <v>2487</v>
      </c>
      <c r="K19" s="11">
        <f t="shared" si="2"/>
        <v>35.0627379106161</v>
      </c>
      <c r="L19" s="79">
        <v>2713</v>
      </c>
      <c r="M19" s="79">
        <v>0</v>
      </c>
      <c r="N19" s="14"/>
      <c r="O19" s="8">
        <f t="shared" si="3"/>
        <v>0</v>
      </c>
      <c r="P19" s="15">
        <f t="shared" si="9"/>
        <v>0</v>
      </c>
      <c r="Q19" s="79">
        <v>6295</v>
      </c>
      <c r="R19" s="79">
        <v>0</v>
      </c>
      <c r="S19" s="14"/>
      <c r="T19" s="8">
        <f t="shared" si="4"/>
        <v>0</v>
      </c>
      <c r="U19" s="15">
        <f t="shared" si="8"/>
        <v>0</v>
      </c>
      <c r="V19" s="79">
        <v>2900</v>
      </c>
      <c r="W19" s="79">
        <v>896</v>
      </c>
      <c r="X19" s="14"/>
      <c r="Y19" s="13">
        <f t="shared" si="5"/>
        <v>896</v>
      </c>
      <c r="Z19" s="15">
        <f t="shared" si="10"/>
        <v>30.896551724137932</v>
      </c>
    </row>
    <row r="20" spans="1:26" ht="16.5" customHeight="1">
      <c r="A20" s="16" t="s">
        <v>11</v>
      </c>
      <c r="B20" s="79">
        <v>2375</v>
      </c>
      <c r="C20" s="79">
        <v>542</v>
      </c>
      <c r="D20" s="14">
        <v>662</v>
      </c>
      <c r="E20" s="13">
        <f t="shared" si="7"/>
        <v>1204</v>
      </c>
      <c r="F20" s="11">
        <f t="shared" si="0"/>
        <v>50.694736842105264</v>
      </c>
      <c r="G20" s="79">
        <v>5500</v>
      </c>
      <c r="H20" s="79">
        <v>3090</v>
      </c>
      <c r="I20" s="14"/>
      <c r="J20" s="8">
        <f t="shared" si="1"/>
        <v>3090</v>
      </c>
      <c r="K20" s="11">
        <f t="shared" si="2"/>
        <v>56.18181818181818</v>
      </c>
      <c r="L20" s="79">
        <v>2900</v>
      </c>
      <c r="M20" s="79">
        <v>1624</v>
      </c>
      <c r="N20" s="14"/>
      <c r="O20" s="8">
        <f t="shared" si="3"/>
        <v>1624</v>
      </c>
      <c r="P20" s="15">
        <f t="shared" si="9"/>
        <v>56</v>
      </c>
      <c r="Q20" s="79">
        <v>2300</v>
      </c>
      <c r="R20" s="79">
        <v>2668</v>
      </c>
      <c r="S20" s="14"/>
      <c r="T20" s="8">
        <f t="shared" si="4"/>
        <v>2668</v>
      </c>
      <c r="U20" s="15">
        <f t="shared" si="8"/>
        <v>116</v>
      </c>
      <c r="V20" s="79">
        <v>2670</v>
      </c>
      <c r="W20" s="79">
        <v>1250</v>
      </c>
      <c r="X20" s="14"/>
      <c r="Y20" s="13">
        <f t="shared" si="5"/>
        <v>1250</v>
      </c>
      <c r="Z20" s="15">
        <f t="shared" si="10"/>
        <v>46.81647940074907</v>
      </c>
    </row>
    <row r="21" spans="1:26" ht="15.75">
      <c r="A21" s="16" t="s">
        <v>35</v>
      </c>
      <c r="B21" s="79">
        <v>3010</v>
      </c>
      <c r="C21" s="79">
        <v>61</v>
      </c>
      <c r="D21" s="14">
        <v>1800</v>
      </c>
      <c r="E21" s="13">
        <f t="shared" si="7"/>
        <v>1861</v>
      </c>
      <c r="F21" s="11">
        <f t="shared" si="0"/>
        <v>61.82724252491694</v>
      </c>
      <c r="G21" s="79">
        <v>5700</v>
      </c>
      <c r="H21" s="79">
        <v>2200</v>
      </c>
      <c r="I21" s="14"/>
      <c r="J21" s="8">
        <f t="shared" si="1"/>
        <v>2200</v>
      </c>
      <c r="K21" s="11">
        <f t="shared" si="2"/>
        <v>38.59649122807018</v>
      </c>
      <c r="L21" s="79">
        <v>2000</v>
      </c>
      <c r="M21" s="79">
        <v>250</v>
      </c>
      <c r="N21" s="14"/>
      <c r="O21" s="8">
        <f t="shared" si="3"/>
        <v>250</v>
      </c>
      <c r="P21" s="15">
        <f t="shared" si="9"/>
        <v>12.5</v>
      </c>
      <c r="Q21" s="79">
        <v>6460</v>
      </c>
      <c r="R21" s="79">
        <v>2020</v>
      </c>
      <c r="S21" s="14"/>
      <c r="T21" s="8">
        <f t="shared" si="4"/>
        <v>2020</v>
      </c>
      <c r="U21" s="15">
        <f t="shared" si="8"/>
        <v>31.269349845201237</v>
      </c>
      <c r="V21" s="79">
        <v>2200</v>
      </c>
      <c r="W21" s="79">
        <v>310</v>
      </c>
      <c r="X21" s="14"/>
      <c r="Y21" s="13">
        <f t="shared" si="5"/>
        <v>310</v>
      </c>
      <c r="Z21" s="15">
        <f t="shared" si="10"/>
        <v>14.090909090909092</v>
      </c>
    </row>
    <row r="22" spans="1:26" ht="15.75">
      <c r="A22" s="16" t="s">
        <v>36</v>
      </c>
      <c r="B22" s="79">
        <v>1424</v>
      </c>
      <c r="C22" s="79">
        <v>320</v>
      </c>
      <c r="D22" s="14">
        <v>317</v>
      </c>
      <c r="E22" s="13">
        <f t="shared" si="7"/>
        <v>637</v>
      </c>
      <c r="F22" s="11">
        <f t="shared" si="0"/>
        <v>44.73314606741573</v>
      </c>
      <c r="G22" s="79">
        <v>14752</v>
      </c>
      <c r="H22" s="79">
        <v>3629</v>
      </c>
      <c r="I22" s="14">
        <v>5972</v>
      </c>
      <c r="J22" s="8">
        <f t="shared" si="1"/>
        <v>9601</v>
      </c>
      <c r="K22" s="11">
        <f t="shared" si="2"/>
        <v>65.08270065075922</v>
      </c>
      <c r="L22" s="79">
        <v>1482</v>
      </c>
      <c r="M22" s="79">
        <v>344</v>
      </c>
      <c r="N22" s="14"/>
      <c r="O22" s="8">
        <f t="shared" si="3"/>
        <v>344</v>
      </c>
      <c r="P22" s="15">
        <f>(O22*100)/L22</f>
        <v>23.21187584345479</v>
      </c>
      <c r="Q22" s="79">
        <v>17500</v>
      </c>
      <c r="R22" s="79">
        <v>6061</v>
      </c>
      <c r="S22" s="14"/>
      <c r="T22" s="8">
        <f t="shared" si="4"/>
        <v>6061</v>
      </c>
      <c r="U22" s="15">
        <f t="shared" si="8"/>
        <v>34.63428571428572</v>
      </c>
      <c r="V22" s="79">
        <v>2193</v>
      </c>
      <c r="W22" s="79">
        <v>3250</v>
      </c>
      <c r="X22" s="14"/>
      <c r="Y22" s="13">
        <f t="shared" si="5"/>
        <v>3250</v>
      </c>
      <c r="Z22" s="15">
        <f t="shared" si="10"/>
        <v>148.19881440948473</v>
      </c>
    </row>
    <row r="23" spans="1:26" ht="15.75">
      <c r="A23" s="16" t="s">
        <v>12</v>
      </c>
      <c r="B23" s="79">
        <v>2750</v>
      </c>
      <c r="C23" s="79"/>
      <c r="D23" s="14">
        <v>410</v>
      </c>
      <c r="E23" s="13">
        <f>C23+D23</f>
        <v>410</v>
      </c>
      <c r="F23" s="11">
        <f t="shared" si="0"/>
        <v>14.909090909090908</v>
      </c>
      <c r="G23" s="79">
        <v>0</v>
      </c>
      <c r="H23" s="79">
        <v>0</v>
      </c>
      <c r="I23" s="14"/>
      <c r="J23" s="8">
        <f t="shared" si="1"/>
        <v>0</v>
      </c>
      <c r="K23" s="11">
        <v>0</v>
      </c>
      <c r="L23" s="79">
        <v>1375</v>
      </c>
      <c r="M23" s="79">
        <v>0</v>
      </c>
      <c r="N23" s="14"/>
      <c r="O23" s="8">
        <f t="shared" si="3"/>
        <v>0</v>
      </c>
      <c r="P23" s="15">
        <f>(O23*100)/L23</f>
        <v>0</v>
      </c>
      <c r="Q23" s="79">
        <v>0</v>
      </c>
      <c r="R23" s="79">
        <v>0</v>
      </c>
      <c r="S23" s="14"/>
      <c r="T23" s="8">
        <f t="shared" si="4"/>
        <v>0</v>
      </c>
      <c r="U23" s="15">
        <v>0</v>
      </c>
      <c r="V23" s="79">
        <v>9950</v>
      </c>
      <c r="W23" s="79">
        <v>0</v>
      </c>
      <c r="X23" s="14"/>
      <c r="Y23" s="13">
        <f t="shared" si="5"/>
        <v>0</v>
      </c>
      <c r="Z23" s="15">
        <f t="shared" si="10"/>
        <v>0</v>
      </c>
    </row>
    <row r="24" spans="1:26" ht="15.75">
      <c r="A24" s="16" t="s">
        <v>13</v>
      </c>
      <c r="B24" s="79">
        <v>1932</v>
      </c>
      <c r="C24" s="79"/>
      <c r="D24" s="14">
        <v>1332</v>
      </c>
      <c r="E24" s="13">
        <f t="shared" si="7"/>
        <v>1332</v>
      </c>
      <c r="F24" s="11">
        <f t="shared" si="0"/>
        <v>68.94409937888199</v>
      </c>
      <c r="G24" s="79">
        <v>4041</v>
      </c>
      <c r="H24" s="79">
        <v>0</v>
      </c>
      <c r="I24" s="14">
        <v>832</v>
      </c>
      <c r="J24" s="8">
        <f t="shared" si="1"/>
        <v>832</v>
      </c>
      <c r="K24" s="11">
        <f t="shared" si="2"/>
        <v>20.58896312793863</v>
      </c>
      <c r="L24" s="79">
        <v>1270</v>
      </c>
      <c r="M24" s="79">
        <v>0</v>
      </c>
      <c r="N24" s="14"/>
      <c r="O24" s="8">
        <f t="shared" si="3"/>
        <v>0</v>
      </c>
      <c r="P24" s="15">
        <f t="shared" si="9"/>
        <v>0</v>
      </c>
      <c r="Q24" s="79">
        <v>13300</v>
      </c>
      <c r="R24" s="79">
        <v>0</v>
      </c>
      <c r="S24" s="14"/>
      <c r="T24" s="8">
        <f t="shared" si="4"/>
        <v>0</v>
      </c>
      <c r="U24" s="15">
        <f t="shared" si="8"/>
        <v>0</v>
      </c>
      <c r="V24" s="79">
        <v>41300</v>
      </c>
      <c r="W24" s="79">
        <v>0</v>
      </c>
      <c r="X24" s="14"/>
      <c r="Y24" s="13">
        <f t="shared" si="5"/>
        <v>0</v>
      </c>
      <c r="Z24" s="15">
        <f>(Y24*100)/V24</f>
        <v>0</v>
      </c>
    </row>
    <row r="25" spans="1:26" ht="15.75">
      <c r="A25" s="16" t="s">
        <v>37</v>
      </c>
      <c r="B25" s="79">
        <v>2000</v>
      </c>
      <c r="C25" s="79"/>
      <c r="D25" s="14">
        <v>1350</v>
      </c>
      <c r="E25" s="13">
        <f t="shared" si="7"/>
        <v>1350</v>
      </c>
      <c r="F25" s="11">
        <f t="shared" si="0"/>
        <v>67.5</v>
      </c>
      <c r="G25" s="79">
        <v>2428</v>
      </c>
      <c r="H25" s="79">
        <v>0</v>
      </c>
      <c r="I25" s="14"/>
      <c r="J25" s="8">
        <f t="shared" si="1"/>
        <v>0</v>
      </c>
      <c r="K25" s="11">
        <f>(J25*100)/G25</f>
        <v>0</v>
      </c>
      <c r="L25" s="79">
        <v>2065</v>
      </c>
      <c r="M25" s="79">
        <v>0</v>
      </c>
      <c r="N25" s="14"/>
      <c r="O25" s="8">
        <f t="shared" si="3"/>
        <v>0</v>
      </c>
      <c r="P25" s="15">
        <f t="shared" si="9"/>
        <v>0</v>
      </c>
      <c r="Q25" s="79">
        <v>5600</v>
      </c>
      <c r="R25" s="79">
        <v>0</v>
      </c>
      <c r="S25" s="14"/>
      <c r="T25" s="8">
        <f t="shared" si="4"/>
        <v>0</v>
      </c>
      <c r="U25" s="15">
        <f t="shared" si="8"/>
        <v>0</v>
      </c>
      <c r="V25" s="79">
        <v>1430</v>
      </c>
      <c r="W25" s="79">
        <v>0</v>
      </c>
      <c r="X25" s="14"/>
      <c r="Y25" s="13">
        <f t="shared" si="5"/>
        <v>0</v>
      </c>
      <c r="Z25" s="15">
        <f>(Y25*100)/V25</f>
        <v>0</v>
      </c>
    </row>
    <row r="26" spans="1:26" ht="16.5" thickBot="1">
      <c r="A26" s="140" t="s">
        <v>14</v>
      </c>
      <c r="B26" s="79">
        <v>6000</v>
      </c>
      <c r="C26" s="79">
        <v>800</v>
      </c>
      <c r="D26" s="30">
        <v>1014</v>
      </c>
      <c r="E26" s="80">
        <f t="shared" si="7"/>
        <v>1814</v>
      </c>
      <c r="F26" s="81">
        <f t="shared" si="0"/>
        <v>30.233333333333334</v>
      </c>
      <c r="G26" s="79">
        <v>16000</v>
      </c>
      <c r="H26" s="79">
        <v>9871</v>
      </c>
      <c r="I26" s="30">
        <v>12948</v>
      </c>
      <c r="J26" s="8">
        <f t="shared" si="1"/>
        <v>22819</v>
      </c>
      <c r="K26" s="81">
        <f>(J26*100)/G26</f>
        <v>142.61875</v>
      </c>
      <c r="L26" s="79">
        <v>6500</v>
      </c>
      <c r="M26" s="79">
        <v>1789</v>
      </c>
      <c r="N26" s="30"/>
      <c r="O26" s="8">
        <f t="shared" si="3"/>
        <v>1789</v>
      </c>
      <c r="P26" s="31">
        <f t="shared" si="9"/>
        <v>27.523076923076925</v>
      </c>
      <c r="Q26" s="79">
        <v>37700</v>
      </c>
      <c r="R26" s="79">
        <v>15291</v>
      </c>
      <c r="S26" s="30"/>
      <c r="T26" s="8">
        <f t="shared" si="4"/>
        <v>15291</v>
      </c>
      <c r="U26" s="31">
        <f t="shared" si="8"/>
        <v>40.55968169761273</v>
      </c>
      <c r="V26" s="79">
        <v>9800</v>
      </c>
      <c r="W26" s="79">
        <v>4300</v>
      </c>
      <c r="X26" s="14"/>
      <c r="Y26" s="13">
        <f t="shared" si="5"/>
        <v>4300</v>
      </c>
      <c r="Z26" s="15">
        <f>(Y26*100)/V26</f>
        <v>43.87755102040816</v>
      </c>
    </row>
    <row r="27" spans="1:26" ht="16.5" thickBot="1">
      <c r="A27" s="17" t="s">
        <v>48</v>
      </c>
      <c r="B27" s="18">
        <f>SUM(B6:B26)</f>
        <v>43252</v>
      </c>
      <c r="C27" s="19">
        <f>SUM(C6:C26)</f>
        <v>4686.4</v>
      </c>
      <c r="D27" s="19">
        <f>SUM(D6:D26)</f>
        <v>22268</v>
      </c>
      <c r="E27" s="19">
        <f>C27+D27</f>
        <v>26954.4</v>
      </c>
      <c r="F27" s="20">
        <f>(E27*100)/B27</f>
        <v>62.31943031536114</v>
      </c>
      <c r="G27" s="18">
        <f>SUM(G6:G26)</f>
        <v>97751</v>
      </c>
      <c r="H27" s="19">
        <f>SUM(H6:H26)</f>
        <v>31921.3</v>
      </c>
      <c r="I27" s="19">
        <f>SUM(I6:I26)</f>
        <v>43540</v>
      </c>
      <c r="J27" s="19">
        <f>SUM(H27,I27)</f>
        <v>75461.3</v>
      </c>
      <c r="K27" s="20">
        <f>(J27*100)/G27</f>
        <v>77.19747112561508</v>
      </c>
      <c r="L27" s="18">
        <f>SUM(L6:L26)</f>
        <v>40690</v>
      </c>
      <c r="M27" s="19">
        <f>SUM(M6:M26)</f>
        <v>7052.7</v>
      </c>
      <c r="N27" s="19">
        <f>SUM(N6:N26)</f>
        <v>0</v>
      </c>
      <c r="O27" s="19">
        <f>N27+M27</f>
        <v>7052.7</v>
      </c>
      <c r="P27" s="20">
        <f>(O27*100)/L27</f>
        <v>17.332759891865322</v>
      </c>
      <c r="Q27" s="18">
        <f>SUM(Q6:Q26)</f>
        <v>158665</v>
      </c>
      <c r="R27" s="19">
        <f>SUM(R6:R26)</f>
        <v>37438</v>
      </c>
      <c r="S27" s="19">
        <f>SUM(S6:S26)</f>
        <v>0</v>
      </c>
      <c r="T27" s="19">
        <f>S27+R27</f>
        <v>37438</v>
      </c>
      <c r="U27" s="20">
        <f>(T27*100)/Q27</f>
        <v>23.595626004474838</v>
      </c>
      <c r="V27" s="18">
        <f>SUM(V6:V26)</f>
        <v>144608</v>
      </c>
      <c r="W27" s="19">
        <f>SUM(W6:W26)</f>
        <v>14104.5</v>
      </c>
      <c r="X27" s="19">
        <f>SUM(X6:X26)</f>
        <v>0</v>
      </c>
      <c r="Y27" s="19">
        <f>X27+W27</f>
        <v>14104.5</v>
      </c>
      <c r="Z27" s="21">
        <f>(Y27*100)/V27</f>
        <v>9.753609758796193</v>
      </c>
    </row>
    <row r="28" spans="1:26" ht="16.5" thickBot="1">
      <c r="A28" s="22" t="s">
        <v>49</v>
      </c>
      <c r="B28" s="23">
        <v>45829</v>
      </c>
      <c r="C28" s="24">
        <v>6460.7</v>
      </c>
      <c r="D28" s="24">
        <v>5684</v>
      </c>
      <c r="E28" s="24">
        <v>12144.7</v>
      </c>
      <c r="F28" s="26">
        <v>26.500032730367234</v>
      </c>
      <c r="G28" s="23">
        <v>86553</v>
      </c>
      <c r="H28" s="24">
        <v>32810.6</v>
      </c>
      <c r="I28" s="24">
        <v>38602</v>
      </c>
      <c r="J28" s="24">
        <v>71412.6</v>
      </c>
      <c r="K28" s="26">
        <v>82.50736542927456</v>
      </c>
      <c r="L28" s="23"/>
      <c r="M28" s="24"/>
      <c r="N28" s="27"/>
      <c r="O28" s="24"/>
      <c r="P28" s="26"/>
      <c r="Q28" s="27"/>
      <c r="R28" s="24"/>
      <c r="S28" s="27"/>
      <c r="T28" s="24"/>
      <c r="U28" s="27"/>
      <c r="V28" s="23"/>
      <c r="W28" s="24"/>
      <c r="X28" s="27"/>
      <c r="Y28" s="24"/>
      <c r="Z28" s="25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zoomScalePageLayoutView="0" workbookViewId="0" topLeftCell="A1">
      <selection activeCell="G18" sqref="G18"/>
    </sheetView>
  </sheetViews>
  <sheetFormatPr defaultColWidth="9.00390625" defaultRowHeight="12.75"/>
  <cols>
    <col min="1" max="1" width="19.25390625" style="70" customWidth="1"/>
    <col min="2" max="2" width="8.875" style="70" customWidth="1"/>
    <col min="3" max="3" width="7.375" style="70" customWidth="1"/>
    <col min="4" max="4" width="8.625" style="70" customWidth="1"/>
    <col min="5" max="5" width="9.25390625" style="70" customWidth="1"/>
    <col min="6" max="6" width="9.375" style="70" customWidth="1"/>
    <col min="7" max="7" width="6.75390625" style="70" customWidth="1"/>
    <col min="8" max="8" width="6.875" style="70" customWidth="1"/>
    <col min="9" max="9" width="6.625" style="70" customWidth="1"/>
    <col min="10" max="10" width="6.75390625" style="70" customWidth="1"/>
    <col min="11" max="11" width="7.375" style="70" customWidth="1"/>
    <col min="12" max="12" width="8.125" style="70" customWidth="1"/>
    <col min="13" max="13" width="8.25390625" style="70" customWidth="1"/>
    <col min="14" max="14" width="8.625" style="70" customWidth="1"/>
    <col min="15" max="15" width="7.00390625" style="70" customWidth="1"/>
    <col min="16" max="16" width="7.25390625" style="70" customWidth="1"/>
    <col min="17" max="16384" width="8.875" style="70" customWidth="1"/>
  </cols>
  <sheetData>
    <row r="1" spans="1:16" s="71" customFormat="1" ht="15.75">
      <c r="A1" s="32"/>
      <c r="B1" s="174" t="s">
        <v>50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7">
        <v>43285</v>
      </c>
      <c r="P1" s="177"/>
    </row>
    <row r="2" spans="1:16" s="71" customFormat="1" ht="16.5" thickBot="1">
      <c r="A2" s="32" t="s">
        <v>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3"/>
      <c r="P2" s="33"/>
    </row>
    <row r="3" spans="1:16" ht="15.75" thickBot="1">
      <c r="A3" s="178" t="s">
        <v>52</v>
      </c>
      <c r="B3" s="181" t="s">
        <v>53</v>
      </c>
      <c r="C3" s="182"/>
      <c r="D3" s="183"/>
      <c r="E3" s="184" t="s">
        <v>54</v>
      </c>
      <c r="F3" s="185"/>
      <c r="G3" s="185"/>
      <c r="H3" s="185"/>
      <c r="I3" s="185"/>
      <c r="J3" s="186"/>
      <c r="K3" s="190" t="s">
        <v>55</v>
      </c>
      <c r="L3" s="191"/>
      <c r="M3" s="192" t="s">
        <v>56</v>
      </c>
      <c r="N3" s="193"/>
      <c r="O3" s="193"/>
      <c r="P3" s="194"/>
    </row>
    <row r="4" spans="1:16" ht="15.75" thickBot="1">
      <c r="A4" s="179"/>
      <c r="B4" s="195" t="s">
        <v>57</v>
      </c>
      <c r="C4" s="196" t="s">
        <v>58</v>
      </c>
      <c r="D4" s="197"/>
      <c r="E4" s="187"/>
      <c r="F4" s="188"/>
      <c r="G4" s="188"/>
      <c r="H4" s="188"/>
      <c r="I4" s="188"/>
      <c r="J4" s="189"/>
      <c r="K4" s="181" t="s">
        <v>59</v>
      </c>
      <c r="L4" s="183"/>
      <c r="M4" s="161" t="s">
        <v>60</v>
      </c>
      <c r="N4" s="162"/>
      <c r="O4" s="162" t="s">
        <v>20</v>
      </c>
      <c r="P4" s="163"/>
    </row>
    <row r="5" spans="1:16" ht="15.75" thickBot="1">
      <c r="A5" s="179"/>
      <c r="B5" s="195"/>
      <c r="C5" s="164" t="s">
        <v>61</v>
      </c>
      <c r="D5" s="165"/>
      <c r="E5" s="166" t="s">
        <v>62</v>
      </c>
      <c r="F5" s="167"/>
      <c r="G5" s="168" t="s">
        <v>63</v>
      </c>
      <c r="H5" s="169"/>
      <c r="I5" s="168" t="s">
        <v>64</v>
      </c>
      <c r="J5" s="170"/>
      <c r="K5" s="171" t="s">
        <v>65</v>
      </c>
      <c r="L5" s="172"/>
      <c r="M5" s="171" t="s">
        <v>63</v>
      </c>
      <c r="N5" s="173"/>
      <c r="O5" s="173" t="s">
        <v>63</v>
      </c>
      <c r="P5" s="172"/>
    </row>
    <row r="6" spans="1:16" ht="15.75" thickBot="1">
      <c r="A6" s="180"/>
      <c r="B6" s="180"/>
      <c r="C6" s="34" t="s">
        <v>73</v>
      </c>
      <c r="D6" s="34" t="s">
        <v>74</v>
      </c>
      <c r="E6" s="35" t="s">
        <v>66</v>
      </c>
      <c r="F6" s="36" t="s">
        <v>67</v>
      </c>
      <c r="G6" s="35" t="s">
        <v>66</v>
      </c>
      <c r="H6" s="36" t="s">
        <v>67</v>
      </c>
      <c r="I6" s="35" t="s">
        <v>66</v>
      </c>
      <c r="J6" s="36" t="s">
        <v>67</v>
      </c>
      <c r="K6" s="35" t="s">
        <v>66</v>
      </c>
      <c r="L6" s="36" t="s">
        <v>67</v>
      </c>
      <c r="M6" s="35" t="s">
        <v>66</v>
      </c>
      <c r="N6" s="36" t="s">
        <v>67</v>
      </c>
      <c r="O6" s="35" t="s">
        <v>66</v>
      </c>
      <c r="P6" s="36" t="s">
        <v>67</v>
      </c>
    </row>
    <row r="7" spans="1:16" ht="14.25" customHeight="1">
      <c r="A7" s="133" t="s">
        <v>1</v>
      </c>
      <c r="B7" s="135">
        <v>63</v>
      </c>
      <c r="C7" s="37">
        <v>63</v>
      </c>
      <c r="D7" s="37">
        <v>63</v>
      </c>
      <c r="E7" s="38">
        <v>70</v>
      </c>
      <c r="F7" s="39">
        <v>55.6</v>
      </c>
      <c r="G7" s="38">
        <v>0.5</v>
      </c>
      <c r="H7" s="39">
        <v>0.4</v>
      </c>
      <c r="I7" s="40">
        <v>0.3</v>
      </c>
      <c r="J7" s="41">
        <v>0.3</v>
      </c>
      <c r="K7" s="42">
        <f>G7/D7*1000</f>
        <v>7.936507936507936</v>
      </c>
      <c r="L7" s="43">
        <v>7.142857142857143</v>
      </c>
      <c r="M7" s="44"/>
      <c r="N7" s="45">
        <v>20</v>
      </c>
      <c r="O7" s="46"/>
      <c r="P7" s="45">
        <v>0.5</v>
      </c>
    </row>
    <row r="8" spans="1:16" ht="15">
      <c r="A8" s="134" t="s">
        <v>15</v>
      </c>
      <c r="B8" s="136">
        <v>1191</v>
      </c>
      <c r="C8" s="47">
        <v>1143</v>
      </c>
      <c r="D8" s="47">
        <v>1143</v>
      </c>
      <c r="E8" s="38">
        <v>1693</v>
      </c>
      <c r="F8" s="39">
        <v>1683</v>
      </c>
      <c r="G8" s="38">
        <v>12.3</v>
      </c>
      <c r="H8" s="39">
        <v>12</v>
      </c>
      <c r="I8" s="38">
        <v>10.8</v>
      </c>
      <c r="J8" s="39">
        <v>10</v>
      </c>
      <c r="K8" s="42">
        <f>G8/D8*1000</f>
        <v>10.761154855643044</v>
      </c>
      <c r="L8" s="48">
        <v>9.5</v>
      </c>
      <c r="M8" s="44">
        <v>359</v>
      </c>
      <c r="N8" s="44">
        <v>356</v>
      </c>
      <c r="O8" s="49">
        <v>3</v>
      </c>
      <c r="P8" s="44">
        <v>3</v>
      </c>
    </row>
    <row r="9" spans="1:16" ht="15">
      <c r="A9" s="134" t="s">
        <v>16</v>
      </c>
      <c r="B9" s="136">
        <v>1130</v>
      </c>
      <c r="C9" s="47">
        <v>1130</v>
      </c>
      <c r="D9" s="47">
        <v>1130</v>
      </c>
      <c r="E9" s="38">
        <v>2601.6</v>
      </c>
      <c r="F9" s="39">
        <v>2590.2</v>
      </c>
      <c r="G9" s="38">
        <v>15</v>
      </c>
      <c r="H9" s="39">
        <v>14.8</v>
      </c>
      <c r="I9" s="38">
        <v>12.1</v>
      </c>
      <c r="J9" s="39">
        <v>12.7</v>
      </c>
      <c r="K9" s="42">
        <f aca="true" t="shared" si="0" ref="K9:K27">G9/D9*1000</f>
        <v>13.274336283185841</v>
      </c>
      <c r="L9" s="48">
        <v>13.2</v>
      </c>
      <c r="M9" s="44">
        <v>742</v>
      </c>
      <c r="N9" s="44">
        <v>744.4</v>
      </c>
      <c r="O9" s="49">
        <v>4</v>
      </c>
      <c r="P9" s="44">
        <v>4</v>
      </c>
    </row>
    <row r="10" spans="1:16" ht="15">
      <c r="A10" s="134" t="s">
        <v>2</v>
      </c>
      <c r="B10" s="136">
        <v>395</v>
      </c>
      <c r="C10" s="47">
        <v>395</v>
      </c>
      <c r="D10" s="47">
        <v>395</v>
      </c>
      <c r="E10" s="39">
        <v>870</v>
      </c>
      <c r="F10" s="39">
        <v>800</v>
      </c>
      <c r="G10" s="38">
        <v>4.2</v>
      </c>
      <c r="H10" s="39">
        <v>4</v>
      </c>
      <c r="I10" s="38">
        <v>3.5</v>
      </c>
      <c r="J10" s="39">
        <v>3.3</v>
      </c>
      <c r="K10" s="42">
        <f t="shared" si="0"/>
        <v>10.632911392405063</v>
      </c>
      <c r="L10" s="48">
        <v>10</v>
      </c>
      <c r="M10" s="45">
        <v>387</v>
      </c>
      <c r="N10" s="44">
        <v>270</v>
      </c>
      <c r="O10" s="49">
        <v>3</v>
      </c>
      <c r="P10" s="44">
        <v>3</v>
      </c>
    </row>
    <row r="11" spans="1:16" ht="15">
      <c r="A11" s="134" t="s">
        <v>3</v>
      </c>
      <c r="B11" s="136">
        <v>690</v>
      </c>
      <c r="C11" s="47">
        <v>690</v>
      </c>
      <c r="D11" s="47">
        <v>690</v>
      </c>
      <c r="E11" s="38">
        <v>1493.1</v>
      </c>
      <c r="F11" s="39">
        <v>1399.2</v>
      </c>
      <c r="G11" s="38">
        <v>8.9</v>
      </c>
      <c r="H11" s="39">
        <v>7.6</v>
      </c>
      <c r="I11" s="38">
        <v>7.8</v>
      </c>
      <c r="J11" s="39">
        <v>6.7</v>
      </c>
      <c r="K11" s="42">
        <f t="shared" si="0"/>
        <v>12.898550724637682</v>
      </c>
      <c r="L11" s="48">
        <v>11</v>
      </c>
      <c r="M11" s="44">
        <v>533</v>
      </c>
      <c r="N11" s="44">
        <v>461</v>
      </c>
      <c r="O11" s="49">
        <v>5</v>
      </c>
      <c r="P11" s="44">
        <v>4</v>
      </c>
    </row>
    <row r="12" spans="1:16" ht="15">
      <c r="A12" s="134" t="s">
        <v>33</v>
      </c>
      <c r="B12" s="136">
        <v>473</v>
      </c>
      <c r="C12" s="47">
        <v>482</v>
      </c>
      <c r="D12" s="47">
        <v>482</v>
      </c>
      <c r="E12" s="38">
        <v>1072.9</v>
      </c>
      <c r="F12" s="39">
        <v>1037.7</v>
      </c>
      <c r="G12" s="38">
        <v>8.7</v>
      </c>
      <c r="H12" s="39">
        <v>8.4</v>
      </c>
      <c r="I12" s="38">
        <v>8</v>
      </c>
      <c r="J12" s="39">
        <v>8</v>
      </c>
      <c r="K12" s="42">
        <f t="shared" si="0"/>
        <v>18.04979253112033</v>
      </c>
      <c r="L12" s="48">
        <v>17.6</v>
      </c>
      <c r="M12" s="44">
        <v>967.2</v>
      </c>
      <c r="N12" s="44">
        <v>991.9</v>
      </c>
      <c r="O12" s="49">
        <v>11.3</v>
      </c>
      <c r="P12" s="44">
        <v>10.7</v>
      </c>
    </row>
    <row r="13" spans="1:16" ht="15">
      <c r="A13" s="134" t="s">
        <v>4</v>
      </c>
      <c r="B13" s="136">
        <v>733</v>
      </c>
      <c r="C13" s="47">
        <v>751</v>
      </c>
      <c r="D13" s="47">
        <v>751</v>
      </c>
      <c r="E13" s="38">
        <v>1324</v>
      </c>
      <c r="F13" s="39">
        <v>1317</v>
      </c>
      <c r="G13" s="38">
        <v>10.7</v>
      </c>
      <c r="H13" s="39">
        <v>10.5</v>
      </c>
      <c r="I13" s="38">
        <v>11.2</v>
      </c>
      <c r="J13" s="39">
        <v>10.8</v>
      </c>
      <c r="K13" s="42">
        <f t="shared" si="0"/>
        <v>14.247669773635153</v>
      </c>
      <c r="L13" s="48">
        <v>10.3</v>
      </c>
      <c r="M13" s="44">
        <v>630</v>
      </c>
      <c r="N13" s="45">
        <v>588</v>
      </c>
      <c r="O13" s="49">
        <v>3.5</v>
      </c>
      <c r="P13" s="44">
        <v>3</v>
      </c>
    </row>
    <row r="14" spans="1:16" ht="15">
      <c r="A14" s="134" t="s">
        <v>5</v>
      </c>
      <c r="B14" s="136">
        <v>2742</v>
      </c>
      <c r="C14" s="47">
        <v>2742</v>
      </c>
      <c r="D14" s="47">
        <v>2742</v>
      </c>
      <c r="E14" s="38">
        <v>1881.9</v>
      </c>
      <c r="F14" s="39">
        <v>1924.1</v>
      </c>
      <c r="G14" s="38">
        <v>25</v>
      </c>
      <c r="H14" s="39">
        <v>25.9</v>
      </c>
      <c r="I14" s="38">
        <v>21</v>
      </c>
      <c r="J14" s="39">
        <v>21</v>
      </c>
      <c r="K14" s="42">
        <f t="shared" si="0"/>
        <v>9.11743253099927</v>
      </c>
      <c r="L14" s="48">
        <v>9.4</v>
      </c>
      <c r="M14" s="45">
        <v>220</v>
      </c>
      <c r="N14" s="44">
        <v>220</v>
      </c>
      <c r="O14" s="49">
        <v>10</v>
      </c>
      <c r="P14" s="44">
        <v>10</v>
      </c>
    </row>
    <row r="15" spans="1:16" ht="15">
      <c r="A15" s="134" t="s">
        <v>6</v>
      </c>
      <c r="B15" s="136">
        <v>549</v>
      </c>
      <c r="C15" s="47">
        <v>554</v>
      </c>
      <c r="D15" s="47">
        <v>554</v>
      </c>
      <c r="E15" s="38">
        <v>972.5</v>
      </c>
      <c r="F15" s="39">
        <v>1075.2</v>
      </c>
      <c r="G15" s="38">
        <v>5.9</v>
      </c>
      <c r="H15" s="39">
        <v>7.7</v>
      </c>
      <c r="I15" s="38">
        <v>5.1</v>
      </c>
      <c r="J15" s="39">
        <v>7.2</v>
      </c>
      <c r="K15" s="42">
        <f t="shared" si="0"/>
        <v>10.649819494584838</v>
      </c>
      <c r="L15" s="48">
        <v>11</v>
      </c>
      <c r="M15" s="44">
        <v>54.3</v>
      </c>
      <c r="N15" s="44">
        <v>59.7</v>
      </c>
      <c r="O15" s="49">
        <v>0.3</v>
      </c>
      <c r="P15" s="44">
        <v>0.3</v>
      </c>
    </row>
    <row r="16" spans="1:16" ht="15" customHeight="1">
      <c r="A16" s="134" t="s">
        <v>7</v>
      </c>
      <c r="B16" s="136">
        <v>643</v>
      </c>
      <c r="C16" s="47">
        <v>605</v>
      </c>
      <c r="D16" s="47">
        <v>605</v>
      </c>
      <c r="E16" s="38">
        <v>1215.5</v>
      </c>
      <c r="F16" s="39">
        <v>1323.2</v>
      </c>
      <c r="G16" s="38">
        <v>8.5</v>
      </c>
      <c r="H16" s="39">
        <v>10.2</v>
      </c>
      <c r="I16" s="38">
        <v>7.8</v>
      </c>
      <c r="J16" s="39">
        <v>8.5</v>
      </c>
      <c r="K16" s="42">
        <f t="shared" si="0"/>
        <v>14.049586776859504</v>
      </c>
      <c r="L16" s="48">
        <v>16</v>
      </c>
      <c r="M16" s="44">
        <v>1968</v>
      </c>
      <c r="N16" s="44">
        <v>2050</v>
      </c>
      <c r="O16" s="73">
        <v>14</v>
      </c>
      <c r="P16" s="74">
        <v>15</v>
      </c>
    </row>
    <row r="17" spans="1:16" ht="15">
      <c r="A17" s="134" t="s">
        <v>8</v>
      </c>
      <c r="B17" s="136">
        <v>980</v>
      </c>
      <c r="C17" s="47">
        <v>1000</v>
      </c>
      <c r="D17" s="47">
        <v>1000</v>
      </c>
      <c r="E17" s="38">
        <v>3096</v>
      </c>
      <c r="F17" s="39">
        <v>2823</v>
      </c>
      <c r="G17" s="38">
        <v>20.1</v>
      </c>
      <c r="H17" s="39">
        <v>18.1</v>
      </c>
      <c r="I17" s="38">
        <v>19.9</v>
      </c>
      <c r="J17" s="39">
        <v>17.8</v>
      </c>
      <c r="K17" s="42">
        <f t="shared" si="0"/>
        <v>20.1</v>
      </c>
      <c r="L17" s="48">
        <v>18.4</v>
      </c>
      <c r="M17" s="44">
        <v>978</v>
      </c>
      <c r="N17" s="44">
        <v>856</v>
      </c>
      <c r="O17" s="75">
        <v>5</v>
      </c>
      <c r="P17" s="76">
        <v>5</v>
      </c>
    </row>
    <row r="18" spans="1:16" ht="15">
      <c r="A18" s="134" t="s">
        <v>9</v>
      </c>
      <c r="B18" s="136">
        <v>562</v>
      </c>
      <c r="C18" s="47">
        <v>539</v>
      </c>
      <c r="D18" s="47">
        <v>534</v>
      </c>
      <c r="E18" s="38">
        <v>1001.6</v>
      </c>
      <c r="F18" s="39">
        <v>969.8</v>
      </c>
      <c r="G18" s="38">
        <v>5.1</v>
      </c>
      <c r="H18" s="39">
        <v>4.9</v>
      </c>
      <c r="I18" s="38">
        <v>3.9</v>
      </c>
      <c r="J18" s="39">
        <v>3.4</v>
      </c>
      <c r="K18" s="42">
        <f t="shared" si="0"/>
        <v>9.55056179775281</v>
      </c>
      <c r="L18" s="48">
        <v>9.4</v>
      </c>
      <c r="M18" s="45">
        <v>954</v>
      </c>
      <c r="N18" s="44">
        <v>898</v>
      </c>
      <c r="O18" s="75">
        <v>9</v>
      </c>
      <c r="P18" s="76">
        <v>8.8</v>
      </c>
    </row>
    <row r="19" spans="1:16" s="86" customFormat="1" ht="15">
      <c r="A19" s="134" t="s">
        <v>17</v>
      </c>
      <c r="B19" s="136">
        <v>1293</v>
      </c>
      <c r="C19" s="47">
        <v>1243</v>
      </c>
      <c r="D19" s="47">
        <v>1231</v>
      </c>
      <c r="E19" s="39">
        <v>2521</v>
      </c>
      <c r="F19" s="39">
        <v>2507.1</v>
      </c>
      <c r="G19" s="38">
        <v>14.7</v>
      </c>
      <c r="H19" s="39">
        <v>14.1</v>
      </c>
      <c r="I19" s="38">
        <v>11.1</v>
      </c>
      <c r="J19" s="39">
        <v>13</v>
      </c>
      <c r="K19" s="42">
        <f t="shared" si="0"/>
        <v>11.941510966693745</v>
      </c>
      <c r="L19" s="48">
        <v>11.2</v>
      </c>
      <c r="M19" s="44">
        <v>665.4</v>
      </c>
      <c r="N19" s="44">
        <v>670</v>
      </c>
      <c r="O19" s="75">
        <v>4</v>
      </c>
      <c r="P19" s="76">
        <v>4</v>
      </c>
    </row>
    <row r="20" spans="1:16" ht="15">
      <c r="A20" s="134" t="s">
        <v>10</v>
      </c>
      <c r="B20" s="136">
        <v>1284</v>
      </c>
      <c r="C20" s="47">
        <v>1267</v>
      </c>
      <c r="D20" s="47">
        <v>1267</v>
      </c>
      <c r="E20" s="38">
        <v>2524</v>
      </c>
      <c r="F20" s="39">
        <v>2705</v>
      </c>
      <c r="G20" s="38">
        <v>16.2</v>
      </c>
      <c r="H20" s="39">
        <v>16.8</v>
      </c>
      <c r="I20" s="38">
        <v>13.2</v>
      </c>
      <c r="J20" s="39">
        <v>14.6</v>
      </c>
      <c r="K20" s="42">
        <f t="shared" si="0"/>
        <v>12.786108918705605</v>
      </c>
      <c r="L20" s="48">
        <v>13.3</v>
      </c>
      <c r="M20" s="44">
        <v>172.2</v>
      </c>
      <c r="N20" s="44">
        <v>152.6</v>
      </c>
      <c r="O20" s="75">
        <v>1.2</v>
      </c>
      <c r="P20" s="76">
        <v>1.2</v>
      </c>
    </row>
    <row r="21" spans="1:16" ht="15" customHeight="1">
      <c r="A21" s="134" t="s">
        <v>11</v>
      </c>
      <c r="B21" s="136">
        <v>593</v>
      </c>
      <c r="C21" s="47">
        <v>618</v>
      </c>
      <c r="D21" s="47">
        <v>618</v>
      </c>
      <c r="E21" s="39">
        <v>862.9</v>
      </c>
      <c r="F21" s="39">
        <v>774.1</v>
      </c>
      <c r="G21" s="38">
        <v>7.1</v>
      </c>
      <c r="H21" s="39">
        <v>6.3</v>
      </c>
      <c r="I21" s="38">
        <v>4.5</v>
      </c>
      <c r="J21" s="39">
        <v>5</v>
      </c>
      <c r="K21" s="42">
        <f t="shared" si="0"/>
        <v>11.488673139158575</v>
      </c>
      <c r="L21" s="48">
        <v>10.5</v>
      </c>
      <c r="M21" s="44">
        <v>315</v>
      </c>
      <c r="N21" s="45">
        <v>325.7</v>
      </c>
      <c r="O21" s="75">
        <v>1.8</v>
      </c>
      <c r="P21" s="76">
        <v>1.8</v>
      </c>
    </row>
    <row r="22" spans="1:16" ht="15">
      <c r="A22" s="134" t="s">
        <v>35</v>
      </c>
      <c r="B22" s="136">
        <v>998</v>
      </c>
      <c r="C22" s="47">
        <v>1037</v>
      </c>
      <c r="D22" s="47">
        <v>1037</v>
      </c>
      <c r="E22" s="38">
        <v>1868</v>
      </c>
      <c r="F22" s="39">
        <v>1496</v>
      </c>
      <c r="G22" s="38">
        <v>13.5</v>
      </c>
      <c r="H22" s="39">
        <v>13.9</v>
      </c>
      <c r="I22" s="38">
        <v>12.9</v>
      </c>
      <c r="J22" s="39">
        <v>13.2</v>
      </c>
      <c r="K22" s="42">
        <f t="shared" si="0"/>
        <v>13.018322082931533</v>
      </c>
      <c r="L22" s="48">
        <v>13.9</v>
      </c>
      <c r="M22" s="45">
        <v>1339</v>
      </c>
      <c r="N22" s="44">
        <v>1279</v>
      </c>
      <c r="O22" s="75">
        <v>7.7</v>
      </c>
      <c r="P22" s="76">
        <v>7.8</v>
      </c>
    </row>
    <row r="23" spans="1:16" ht="15">
      <c r="A23" s="134" t="s">
        <v>18</v>
      </c>
      <c r="B23" s="136">
        <v>1878</v>
      </c>
      <c r="C23" s="47">
        <v>1786</v>
      </c>
      <c r="D23" s="47">
        <v>1786</v>
      </c>
      <c r="E23" s="39">
        <v>6289</v>
      </c>
      <c r="F23" s="39">
        <v>7167</v>
      </c>
      <c r="G23" s="38">
        <v>35.6</v>
      </c>
      <c r="H23" s="39">
        <v>36.1</v>
      </c>
      <c r="I23" s="38">
        <v>33.8</v>
      </c>
      <c r="J23" s="39">
        <v>36.3</v>
      </c>
      <c r="K23" s="42">
        <f t="shared" si="0"/>
        <v>19.932810750279955</v>
      </c>
      <c r="L23" s="48">
        <v>20.5</v>
      </c>
      <c r="M23" s="44">
        <v>580.2</v>
      </c>
      <c r="N23" s="44">
        <v>553.4</v>
      </c>
      <c r="O23" s="75">
        <v>4.4</v>
      </c>
      <c r="P23" s="76">
        <v>3.8</v>
      </c>
    </row>
    <row r="24" spans="1:16" ht="15">
      <c r="A24" s="134" t="s">
        <v>12</v>
      </c>
      <c r="B24" s="136">
        <v>445</v>
      </c>
      <c r="C24" s="47">
        <v>445</v>
      </c>
      <c r="D24" s="47">
        <v>445</v>
      </c>
      <c r="E24" s="38">
        <v>926.3</v>
      </c>
      <c r="F24" s="39">
        <v>734.6</v>
      </c>
      <c r="G24" s="38">
        <v>4.8</v>
      </c>
      <c r="H24" s="39">
        <v>3.9</v>
      </c>
      <c r="I24" s="38">
        <v>2.6</v>
      </c>
      <c r="J24" s="39">
        <v>2.4</v>
      </c>
      <c r="K24" s="42">
        <f t="shared" si="0"/>
        <v>10.786516853932584</v>
      </c>
      <c r="L24" s="48">
        <v>9.9</v>
      </c>
      <c r="M24" s="44">
        <v>403.4</v>
      </c>
      <c r="N24" s="44">
        <v>391.4</v>
      </c>
      <c r="O24" s="75">
        <v>3.3</v>
      </c>
      <c r="P24" s="76">
        <v>3</v>
      </c>
    </row>
    <row r="25" spans="1:16" ht="15">
      <c r="A25" s="134" t="s">
        <v>13</v>
      </c>
      <c r="B25" s="136">
        <v>1440</v>
      </c>
      <c r="C25" s="47">
        <v>1486</v>
      </c>
      <c r="D25" s="47">
        <v>1492</v>
      </c>
      <c r="E25" s="39">
        <v>4151</v>
      </c>
      <c r="F25" s="39">
        <v>3388.8</v>
      </c>
      <c r="G25" s="38">
        <v>23.1</v>
      </c>
      <c r="H25" s="39">
        <v>19.3</v>
      </c>
      <c r="I25" s="38">
        <v>20.8</v>
      </c>
      <c r="J25" s="39">
        <v>17.6</v>
      </c>
      <c r="K25" s="42">
        <f t="shared" si="0"/>
        <v>15.482573726541556</v>
      </c>
      <c r="L25" s="48">
        <v>14.5</v>
      </c>
      <c r="M25" s="44"/>
      <c r="N25" s="44"/>
      <c r="O25" s="77"/>
      <c r="P25" s="78"/>
    </row>
    <row r="26" spans="1:16" ht="15">
      <c r="A26" s="134" t="s">
        <v>19</v>
      </c>
      <c r="B26" s="136">
        <v>537</v>
      </c>
      <c r="C26" s="47">
        <v>815</v>
      </c>
      <c r="D26" s="47">
        <v>815</v>
      </c>
      <c r="E26" s="38">
        <v>826.4</v>
      </c>
      <c r="F26" s="39">
        <v>634.1</v>
      </c>
      <c r="G26" s="38">
        <v>7.3</v>
      </c>
      <c r="H26" s="39">
        <v>6</v>
      </c>
      <c r="I26" s="38">
        <v>7.1</v>
      </c>
      <c r="J26" s="39">
        <v>5.5</v>
      </c>
      <c r="K26" s="42">
        <f t="shared" si="0"/>
        <v>8.957055214723926</v>
      </c>
      <c r="L26" s="48">
        <v>11.3</v>
      </c>
      <c r="M26" s="44">
        <v>2320</v>
      </c>
      <c r="N26" s="44">
        <v>2384</v>
      </c>
      <c r="O26" s="49">
        <v>10</v>
      </c>
      <c r="P26" s="44">
        <v>11</v>
      </c>
    </row>
    <row r="27" spans="1:16" ht="15">
      <c r="A27" s="134" t="s">
        <v>14</v>
      </c>
      <c r="B27" s="136">
        <v>4388</v>
      </c>
      <c r="C27" s="47">
        <v>4388</v>
      </c>
      <c r="D27" s="47">
        <v>4388</v>
      </c>
      <c r="E27" s="38">
        <v>13523</v>
      </c>
      <c r="F27" s="39">
        <v>9147</v>
      </c>
      <c r="G27" s="38">
        <v>84</v>
      </c>
      <c r="H27" s="39">
        <v>55</v>
      </c>
      <c r="I27" s="38">
        <v>68</v>
      </c>
      <c r="J27" s="39">
        <v>53</v>
      </c>
      <c r="K27" s="42">
        <f t="shared" si="0"/>
        <v>19.143117593436646</v>
      </c>
      <c r="L27" s="48">
        <v>13</v>
      </c>
      <c r="M27" s="44">
        <v>1066</v>
      </c>
      <c r="N27" s="44">
        <v>1138</v>
      </c>
      <c r="O27" s="49">
        <v>6</v>
      </c>
      <c r="P27" s="44">
        <v>6</v>
      </c>
    </row>
    <row r="28" spans="1:16" ht="0.75" customHeight="1" thickBot="1">
      <c r="A28" s="50" t="s">
        <v>68</v>
      </c>
      <c r="B28" s="51">
        <v>100</v>
      </c>
      <c r="C28" s="52">
        <v>100</v>
      </c>
      <c r="D28" s="52">
        <v>100</v>
      </c>
      <c r="E28" s="53">
        <v>68</v>
      </c>
      <c r="F28" s="54">
        <v>0</v>
      </c>
      <c r="G28" s="53">
        <v>0.7</v>
      </c>
      <c r="H28" s="54">
        <v>0.7</v>
      </c>
      <c r="I28" s="53">
        <v>2.4</v>
      </c>
      <c r="J28" s="55">
        <v>2.4</v>
      </c>
      <c r="K28" s="56">
        <f>G28/D28*1000</f>
        <v>6.999999999999999</v>
      </c>
      <c r="L28" s="57">
        <v>6.999999999999999</v>
      </c>
      <c r="M28" s="58"/>
      <c r="N28" s="59"/>
      <c r="O28" s="60"/>
      <c r="P28" s="61"/>
    </row>
    <row r="29" spans="1:16" ht="15" thickBot="1">
      <c r="A29" s="72" t="s">
        <v>69</v>
      </c>
      <c r="B29" s="62">
        <f>SUM(B7:B28)</f>
        <v>23107</v>
      </c>
      <c r="C29" s="63">
        <f>SUM(C7:C27)</f>
        <v>23179</v>
      </c>
      <c r="D29" s="63">
        <f>SUM(D7:D27)</f>
        <v>23168</v>
      </c>
      <c r="E29" s="64">
        <f>SUM(E7:E27)</f>
        <v>50783.700000000004</v>
      </c>
      <c r="F29" s="65">
        <f>SUM(F7:F28)</f>
        <v>45551.7</v>
      </c>
      <c r="G29" s="64">
        <f>SUM(G7:G28)</f>
        <v>331.9</v>
      </c>
      <c r="H29" s="65">
        <f>SUM(H7:H28)</f>
        <v>296.6</v>
      </c>
      <c r="I29" s="64">
        <f>SUM(I7:I28)</f>
        <v>287.79999999999995</v>
      </c>
      <c r="J29" s="66">
        <f>SUM(J7:J28)</f>
        <v>272.7</v>
      </c>
      <c r="K29" s="67">
        <f>G29/D29*1000</f>
        <v>14.325794198895027</v>
      </c>
      <c r="L29" s="68">
        <v>12.9</v>
      </c>
      <c r="M29" s="64">
        <f>SUM(M7:M28)</f>
        <v>14653.7</v>
      </c>
      <c r="N29" s="64">
        <f>SUM(N7:N28)</f>
        <v>14409.1</v>
      </c>
      <c r="O29" s="69">
        <f>SUM(O7:O28)</f>
        <v>106.5</v>
      </c>
      <c r="P29" s="65">
        <f>SUM(P7:P28)</f>
        <v>105.89999999999999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2018-07-04T03:48:24Z</cp:lastPrinted>
  <dcterms:created xsi:type="dcterms:W3CDTF">2017-08-13T06:13:14Z</dcterms:created>
  <dcterms:modified xsi:type="dcterms:W3CDTF">2018-07-04T06:28:33Z</dcterms:modified>
  <cp:category/>
  <cp:version/>
  <cp:contentType/>
  <cp:contentStatus/>
</cp:coreProperties>
</file>