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65521" windowWidth="8520" windowHeight="7755" activeTab="1"/>
  </bookViews>
  <sheets>
    <sheet name="под старую редакцию" sheetId="1" r:id="rId1"/>
    <sheet name="под новую редакцию" sheetId="2" r:id="rId2"/>
  </sheets>
  <definedNames>
    <definedName name="_xlnm.Print_Area" localSheetId="1">'под новую редакцию'!$A$1:$G$70</definedName>
    <definedName name="_xlnm.Print_Area" localSheetId="0">'под старую редакцию'!$A$1:$E$50</definedName>
  </definedNames>
  <calcPr fullCalcOnLoad="1"/>
</workbook>
</file>

<file path=xl/comments1.xml><?xml version="1.0" encoding="utf-8"?>
<comments xmlns="http://schemas.openxmlformats.org/spreadsheetml/2006/main">
  <authors>
    <author>Зю</author>
  </authors>
  <commentList>
    <comment ref="C1" authorId="0">
      <text>
        <r>
          <rPr>
            <b/>
            <sz val="8"/>
            <rFont val="Tahoma"/>
            <family val="2"/>
          </rPr>
          <t>Зю:</t>
        </r>
        <r>
          <rPr>
            <sz val="8"/>
            <rFont val="Tahoma"/>
            <family val="2"/>
          </rPr>
          <t xml:space="preserve">
распределения 25 млн.рубл по итогам 3 кв и 22 млн. от срс</t>
        </r>
      </text>
    </comment>
  </commentList>
</comments>
</file>

<file path=xl/sharedStrings.xml><?xml version="1.0" encoding="utf-8"?>
<sst xmlns="http://schemas.openxmlformats.org/spreadsheetml/2006/main" count="189" uniqueCount="99">
  <si>
    <t>областной бюджет</t>
  </si>
  <si>
    <t>Развитие овощеводства закрытого грунта, всего</t>
  </si>
  <si>
    <t>Развитие овощеводства открытого грунта, всего</t>
  </si>
  <si>
    <t>Мероприятия по производству рапса, всего</t>
  </si>
  <si>
    <t>Приоритетное развитие животноводства, всего</t>
  </si>
  <si>
    <t>Субсидирование части затрат на приобретение дизельного топлива, использованного на проведение сезонных сельскохозяйственных работ, всего</t>
  </si>
  <si>
    <t>Субсидии сельскохозяйственным товаропроизводителям на приобретение минеральных удобрений, всего</t>
  </si>
  <si>
    <t>Проведение научных исследований в сельском хозяйстве, всего</t>
  </si>
  <si>
    <t>Кадровое обеспечение сельскохозяйственного производства, всего</t>
  </si>
  <si>
    <t>Субсидии сельскохозяйственным товаропроизводителям и другим юридическим лицам на компенсацию части затрат на подготовку проектной документации, строительство, реконструкцию, восстановление и модернизацию мелиоративных систем,всего</t>
  </si>
  <si>
    <t>Субсидии сельскохозяйственным товаропроизводителям на приобретение химических средств защиты растений, всего</t>
  </si>
  <si>
    <t>Субсидирование процентных ставок по краткосрочным кредитам (займам), всего</t>
  </si>
  <si>
    <t>Информационное обес-печение хозяйствующих субъектов, занимающихся сельскохозяйственным производством, материалами агрометеорологического наблюдения за ростом и развитием сельскохозяйственных культур на землях сельскохозяйственного назначения Ульяновской области, всего</t>
  </si>
  <si>
    <t>17.1.1.</t>
  </si>
  <si>
    <t>Мероприятия по обеспечению доступным жильем молодых семей, молодых специалистов на селе, всего</t>
  </si>
  <si>
    <t>17.1.2.</t>
  </si>
  <si>
    <t>Мероприятия по улучшению жилищных условий граждан, проживающих в сельской местности, всего</t>
  </si>
  <si>
    <t>17.1.3.</t>
  </si>
  <si>
    <t>Мероприятия по развитию информационно-консультационного обслуживания в сельской местности, всего</t>
  </si>
  <si>
    <t>18.1.</t>
  </si>
  <si>
    <t>18.2.</t>
  </si>
  <si>
    <t>Мониторинг плодородия почв земель сельскохозяйственного назначения на основе материалов агрохимического и эколого-токсикологического обследования, всего</t>
  </si>
  <si>
    <t>18.4.</t>
  </si>
  <si>
    <t>Средства на поощрение победителей областного соревнования в агропромышленном комплексе, всего</t>
  </si>
  <si>
    <t>19.1.</t>
  </si>
  <si>
    <t>19.2.1.</t>
  </si>
  <si>
    <t>Меры по поддержке элитного семеноводства, включая субсидии на покупку семян кукурузы, всего</t>
  </si>
  <si>
    <t>19.2.2.</t>
  </si>
  <si>
    <t>19.2.3.</t>
  </si>
  <si>
    <t>19.2.4.</t>
  </si>
  <si>
    <t>Субсидирование части затрат на закладку и уход за многолетними насаждениями, всего</t>
  </si>
  <si>
    <t>19.2.5.</t>
  </si>
  <si>
    <t>20.1.1.</t>
  </si>
  <si>
    <t>20.1.2.</t>
  </si>
  <si>
    <t>Субсидирование процентных ставок по инвестициионным кредитам, всего</t>
  </si>
  <si>
    <t>20.2.</t>
  </si>
  <si>
    <t>Повышение финансовой устойчивости малых форм хозяйствования на селе, всего, субсидирование процентов по кредитам (займам), всего</t>
  </si>
  <si>
    <t>20.3.1.</t>
  </si>
  <si>
    <t>Субсидирование затрат на приобретение (лизинг) техники, всего</t>
  </si>
  <si>
    <t>20.3.2.</t>
  </si>
  <si>
    <t>Субсидии на возмещение части затрат на уплату процентных ставок, всего</t>
  </si>
  <si>
    <t>20.4.</t>
  </si>
  <si>
    <t>Снижение рисков в сельском хозяйстве, всего</t>
  </si>
  <si>
    <t>20.5.</t>
  </si>
  <si>
    <t>Мероприятия по организации и обслуживанию консультационно-информационной системы агропромышленного комплекса и сельских территорий Ульяновской области, всего</t>
  </si>
  <si>
    <t>18.5.</t>
  </si>
  <si>
    <t>18.6.</t>
  </si>
  <si>
    <t>20.6.</t>
  </si>
  <si>
    <t>Субсидирование садоводческих, огороднических и дачных некоммерческих объединений граждан, а также предоставление субсидий за счёт средств областного бюджета физическим лицам Ульяновской области, являющимся членами садоводческих, огороднических и дачных некоммерческих объединений граждан Ульяновской области, на возмещение части затрат на уплату процентов по кредитным договорам, всего</t>
  </si>
  <si>
    <t>18.7.</t>
  </si>
  <si>
    <t>18.8.</t>
  </si>
  <si>
    <t>18.9.</t>
  </si>
  <si>
    <t>Утверждено пограммой</t>
  </si>
  <si>
    <t>Ассигнования к финансированию</t>
  </si>
  <si>
    <t>итого по программе</t>
  </si>
  <si>
    <t>афтападщ</t>
  </si>
  <si>
    <t>зппп</t>
  </si>
  <si>
    <t>разницццо</t>
  </si>
  <si>
    <t>Приостановка в части финансирования</t>
  </si>
  <si>
    <t>18.10</t>
  </si>
  <si>
    <t>17.1.6.</t>
  </si>
  <si>
    <t>Капитальные вложения, предусмотренные на строительство реконструкцию и восстановление мелиоративных систем, всего</t>
  </si>
  <si>
    <t>18.1.1.</t>
  </si>
  <si>
    <t>18.2.1</t>
  </si>
  <si>
    <t>18.2.2.</t>
  </si>
  <si>
    <t>18.2.5.</t>
  </si>
  <si>
    <t>18.2.6.</t>
  </si>
  <si>
    <t>18.3.</t>
  </si>
  <si>
    <t>Повышение финансовой устойчиво-сти малых форм хозяйствования на селе, в том числе предоставление грантов на создание крестьянских (фермерских) хозяйств, развитие се-мейных животноводческих ферм на базе крестьянских (фермерских) хо-зяйств, субсидирование процентов по кредитам (займам), всего</t>
  </si>
  <si>
    <t>18.11</t>
  </si>
  <si>
    <t>Субсидирование части затрат на проведение кадастровых работ при оформлении в собственность исполь-зуемых земельных участков, всего</t>
  </si>
  <si>
    <t xml:space="preserve">Справка </t>
  </si>
  <si>
    <t xml:space="preserve">о финансировании расходов, предусмотренных на реализацию мероприятий </t>
  </si>
  <si>
    <t>ОЦП "Развитие сельского хозяйства Ульяновской области" на 2008-2012 годы</t>
  </si>
  <si>
    <t>№</t>
  </si>
  <si>
    <t>Наименование мероприятия</t>
  </si>
  <si>
    <t>Утверждено ОЦП</t>
  </si>
  <si>
    <t>Приостановлено</t>
  </si>
  <si>
    <t>Ассигнования на год</t>
  </si>
  <si>
    <t>Расход по ЛС</t>
  </si>
  <si>
    <t>Остаток ассигнований</t>
  </si>
  <si>
    <t xml:space="preserve">итого </t>
  </si>
  <si>
    <t xml:space="preserve">Министр </t>
  </si>
  <si>
    <t>А.В.Чепухин</t>
  </si>
  <si>
    <t xml:space="preserve">                              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</si>
  <si>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</si>
  <si>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</t>
  </si>
  <si>
    <t>в т.ч рыбоводство</t>
  </si>
  <si>
    <r>
      <t>по состоянию на "</t>
    </r>
    <r>
      <rPr>
        <b/>
        <u val="single"/>
        <sz val="20"/>
        <rFont val="Times New Roman"/>
        <family val="1"/>
      </rPr>
      <t xml:space="preserve">  01  </t>
    </r>
    <r>
      <rPr>
        <b/>
        <sz val="20"/>
        <rFont val="Times New Roman"/>
        <family val="1"/>
      </rPr>
      <t>"января 2013 г.</t>
    </r>
  </si>
  <si>
    <t>Мероприятия по развитию мясо-молочного скотоводства и увеличению производства мяса и молока, всего</t>
  </si>
  <si>
    <t>Мероприятия по содержанию сельскохозяйственных животных в зимне-стойловый период, всего</t>
  </si>
  <si>
    <t>Областной бюджет</t>
  </si>
  <si>
    <t xml:space="preserve">                      </t>
  </si>
  <si>
    <t>Субсидирование части затрат юридических лиц и индивидуальных предпринимателей в целях ликвидации последствий чрезвычайных ситуаций.всего</t>
  </si>
  <si>
    <t>18.12</t>
  </si>
  <si>
    <t>18.13</t>
  </si>
  <si>
    <t>20.7</t>
  </si>
  <si>
    <t>А.И.Братяков</t>
  </si>
  <si>
    <t xml:space="preserve">                     Зам.Министра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</si>
</sst>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(* #,##0.000_);_(* \(#,##0.000\);_(* &quot;-&quot;??_);_(@_)"/>
    <numFmt numFmtId="176" formatCode="_-* #,##0.000_р_._-;\-* #,##0.000_р_._-;_-* &quot;-&quot;?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[$-FC19]d\ mmmm\ yyyy\ &quot;г.&quot;"/>
    <numFmt numFmtId="185" formatCode="#,##0.000"/>
  </numFmts>
  <fonts count="5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Times New Roman"/>
      <family val="1"/>
    </font>
    <font>
      <b/>
      <sz val="16"/>
      <color indexed="60"/>
      <name val="Times New Roman"/>
      <family val="1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Times New Roman"/>
      <family val="1"/>
    </font>
    <font>
      <b/>
      <sz val="16"/>
      <color theme="5" tint="-0.24997000396251678"/>
      <name val="Times New Roman"/>
      <family val="1"/>
    </font>
    <font>
      <sz val="16"/>
      <color theme="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11" xfId="0" applyFont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172" fontId="5" fillId="0" borderId="14" xfId="0" applyNumberFormat="1" applyFont="1" applyBorder="1" applyAlignment="1">
      <alignment horizontal="center" vertical="center" wrapText="1"/>
    </xf>
    <xf numFmtId="183" fontId="5" fillId="0" borderId="14" xfId="60" applyNumberFormat="1" applyFont="1" applyBorder="1" applyAlignment="1">
      <alignment horizontal="center" vertical="center" wrapText="1"/>
    </xf>
    <xf numFmtId="183" fontId="54" fillId="0" borderId="14" xfId="60" applyNumberFormat="1" applyFont="1" applyFill="1" applyBorder="1" applyAlignment="1">
      <alignment horizontal="center"/>
    </xf>
    <xf numFmtId="183" fontId="5" fillId="34" borderId="14" xfId="60" applyNumberFormat="1" applyFont="1" applyFill="1" applyBorder="1" applyAlignment="1">
      <alignment horizontal="center" vertical="center" wrapText="1"/>
    </xf>
    <xf numFmtId="183" fontId="5" fillId="35" borderId="14" xfId="60" applyNumberFormat="1" applyFont="1" applyFill="1" applyBorder="1" applyAlignment="1">
      <alignment horizontal="center"/>
    </xf>
    <xf numFmtId="183" fontId="5" fillId="0" borderId="14" xfId="60" applyNumberFormat="1" applyFont="1" applyFill="1" applyBorder="1" applyAlignment="1">
      <alignment horizontal="center" vertical="center" wrapText="1"/>
    </xf>
    <xf numFmtId="172" fontId="5" fillId="33" borderId="15" xfId="0" applyNumberFormat="1" applyFont="1" applyFill="1" applyBorder="1" applyAlignment="1">
      <alignment horizontal="center" vertical="center" wrapText="1"/>
    </xf>
    <xf numFmtId="172" fontId="55" fillId="36" borderId="14" xfId="0" applyNumberFormat="1" applyFont="1" applyFill="1" applyBorder="1" applyAlignment="1">
      <alignment horizontal="center" wrapText="1"/>
    </xf>
    <xf numFmtId="172" fontId="55" fillId="0" borderId="14" xfId="0" applyNumberFormat="1" applyFont="1" applyBorder="1" applyAlignment="1">
      <alignment horizontal="center" wrapText="1"/>
    </xf>
    <xf numFmtId="172" fontId="55" fillId="35" borderId="14" xfId="0" applyNumberFormat="1" applyFont="1" applyFill="1" applyBorder="1" applyAlignment="1">
      <alignment horizontal="center" wrapText="1"/>
    </xf>
    <xf numFmtId="172" fontId="5" fillId="36" borderId="14" xfId="0" applyNumberFormat="1" applyFont="1" applyFill="1" applyBorder="1" applyAlignment="1">
      <alignment horizontal="center" wrapText="1"/>
    </xf>
    <xf numFmtId="172" fontId="5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83" fontId="5" fillId="0" borderId="15" xfId="60" applyNumberFormat="1" applyFont="1" applyBorder="1" applyAlignment="1">
      <alignment horizontal="center" vertical="center" wrapText="1"/>
    </xf>
    <xf numFmtId="183" fontId="54" fillId="0" borderId="15" xfId="6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172" fontId="5" fillId="36" borderId="18" xfId="0" applyNumberFormat="1" applyFont="1" applyFill="1" applyBorder="1" applyAlignment="1">
      <alignment horizontal="center" wrapText="1"/>
    </xf>
    <xf numFmtId="183" fontId="5" fillId="34" borderId="18" xfId="60" applyNumberFormat="1" applyFont="1" applyFill="1" applyBorder="1" applyAlignment="1">
      <alignment horizontal="center" vertical="center" wrapText="1"/>
    </xf>
    <xf numFmtId="183" fontId="5" fillId="35" borderId="19" xfId="6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172" fontId="54" fillId="37" borderId="14" xfId="0" applyNumberFormat="1" applyFont="1" applyFill="1" applyBorder="1" applyAlignment="1">
      <alignment horizontal="center" wrapText="1"/>
    </xf>
    <xf numFmtId="183" fontId="54" fillId="37" borderId="14" xfId="60" applyNumberFormat="1" applyFont="1" applyFill="1" applyBorder="1" applyAlignment="1">
      <alignment horizontal="center" vertical="center" wrapText="1"/>
    </xf>
    <xf numFmtId="183" fontId="54" fillId="37" borderId="14" xfId="60" applyNumberFormat="1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72" fontId="3" fillId="37" borderId="14" xfId="0" applyNumberFormat="1" applyFont="1" applyFill="1" applyBorder="1" applyAlignment="1">
      <alignment horizontal="center" wrapText="1"/>
    </xf>
    <xf numFmtId="183" fontId="3" fillId="37" borderId="14" xfId="60" applyNumberFormat="1" applyFont="1" applyFill="1" applyBorder="1" applyAlignment="1">
      <alignment horizontal="center" vertical="center" wrapText="1"/>
    </xf>
    <xf numFmtId="183" fontId="3" fillId="37" borderId="14" xfId="60" applyNumberFormat="1" applyFont="1" applyFill="1" applyBorder="1" applyAlignment="1">
      <alignment horizontal="center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/>
    </xf>
    <xf numFmtId="49" fontId="11" fillId="37" borderId="14" xfId="0" applyNumberFormat="1" applyFont="1" applyFill="1" applyBorder="1" applyAlignment="1">
      <alignment horizontal="center" vertical="center" wrapText="1"/>
    </xf>
    <xf numFmtId="172" fontId="3" fillId="37" borderId="14" xfId="0" applyNumberFormat="1" applyFont="1" applyFill="1" applyBorder="1" applyAlignment="1">
      <alignment horizontal="center" vertical="center" wrapText="1"/>
    </xf>
    <xf numFmtId="183" fontId="56" fillId="37" borderId="14" xfId="60" applyNumberFormat="1" applyFont="1" applyFill="1" applyBorder="1" applyAlignment="1">
      <alignment horizontal="center"/>
    </xf>
    <xf numFmtId="172" fontId="4" fillId="37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0" fontId="3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justify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172" fontId="4" fillId="37" borderId="0" xfId="0" applyNumberFormat="1" applyFont="1" applyFill="1" applyBorder="1" applyAlignment="1">
      <alignment/>
    </xf>
    <xf numFmtId="183" fontId="4" fillId="0" borderId="0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4" fontId="3" fillId="37" borderId="14" xfId="60" applyNumberFormat="1" applyFont="1" applyFill="1" applyBorder="1" applyAlignment="1">
      <alignment horizontal="center"/>
    </xf>
    <xf numFmtId="185" fontId="4" fillId="0" borderId="14" xfId="0" applyNumberFormat="1" applyFont="1" applyBorder="1" applyAlignment="1">
      <alignment/>
    </xf>
    <xf numFmtId="185" fontId="3" fillId="37" borderId="14" xfId="60" applyNumberFormat="1" applyFont="1" applyFill="1" applyBorder="1" applyAlignment="1">
      <alignment horizontal="center"/>
    </xf>
    <xf numFmtId="185" fontId="3" fillId="37" borderId="14" xfId="6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3" fontId="11" fillId="0" borderId="14" xfId="0" applyNumberFormat="1" applyFont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right"/>
    </xf>
    <xf numFmtId="173" fontId="4" fillId="0" borderId="14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4" fontId="3" fillId="37" borderId="14" xfId="60" applyNumberFormat="1" applyFont="1" applyFill="1" applyBorder="1" applyAlignment="1">
      <alignment horizontal="center" vertical="center" wrapText="1"/>
    </xf>
    <xf numFmtId="2" fontId="3" fillId="37" borderId="14" xfId="0" applyNumberFormat="1" applyFont="1" applyFill="1" applyBorder="1" applyAlignment="1">
      <alignment horizontal="center" wrapText="1"/>
    </xf>
    <xf numFmtId="0" fontId="3" fillId="0" borderId="14" xfId="0" applyNumberFormat="1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/>
    </xf>
    <xf numFmtId="14" fontId="5" fillId="38" borderId="14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zoomScalePageLayoutView="0" workbookViewId="0" topLeftCell="A15">
      <selection activeCell="E22" sqref="E22"/>
    </sheetView>
  </sheetViews>
  <sheetFormatPr defaultColWidth="66.57421875" defaultRowHeight="12.75"/>
  <cols>
    <col min="1" max="1" width="17.140625" style="2" customWidth="1"/>
    <col min="2" max="2" width="48.140625" style="2" customWidth="1"/>
    <col min="3" max="3" width="24.421875" style="3" customWidth="1"/>
    <col min="4" max="4" width="25.57421875" style="2" customWidth="1"/>
    <col min="5" max="5" width="27.57421875" style="2" customWidth="1"/>
    <col min="6" max="16384" width="66.57421875" style="2" customWidth="1"/>
  </cols>
  <sheetData>
    <row r="1" spans="1:5" ht="20.25">
      <c r="A1" s="71"/>
      <c r="B1" s="71"/>
      <c r="C1" s="72">
        <v>40842</v>
      </c>
      <c r="D1" s="72"/>
      <c r="E1" s="72"/>
    </row>
    <row r="2" spans="1:5" ht="60.75">
      <c r="A2" s="71"/>
      <c r="B2" s="71"/>
      <c r="C2" s="15" t="s">
        <v>52</v>
      </c>
      <c r="D2" s="16" t="s">
        <v>58</v>
      </c>
      <c r="E2" s="17" t="s">
        <v>53</v>
      </c>
    </row>
    <row r="3" spans="1:5" ht="81.75" thickBot="1">
      <c r="A3" s="1" t="s">
        <v>13</v>
      </c>
      <c r="B3" s="4" t="s">
        <v>14</v>
      </c>
      <c r="C3" s="8"/>
      <c r="D3" s="9"/>
      <c r="E3" s="10"/>
    </row>
    <row r="4" spans="1:5" ht="21" thickBot="1">
      <c r="A4" s="1"/>
      <c r="B4" s="4" t="s">
        <v>0</v>
      </c>
      <c r="C4" s="18">
        <v>49516</v>
      </c>
      <c r="D4" s="11">
        <f>C4-E4</f>
        <v>33516</v>
      </c>
      <c r="E4" s="12">
        <v>16000</v>
      </c>
    </row>
    <row r="5" spans="1:5" ht="81.75" thickBot="1">
      <c r="A5" s="1" t="s">
        <v>15</v>
      </c>
      <c r="B5" s="4" t="s">
        <v>16</v>
      </c>
      <c r="C5" s="8"/>
      <c r="D5" s="9"/>
      <c r="E5" s="10"/>
    </row>
    <row r="6" spans="1:5" ht="21" thickBot="1">
      <c r="A6" s="1"/>
      <c r="B6" s="4" t="s">
        <v>0</v>
      </c>
      <c r="C6" s="18">
        <v>20124</v>
      </c>
      <c r="D6" s="11">
        <f aca="true" t="shared" si="0" ref="D6:D50">C6-E6</f>
        <v>5124</v>
      </c>
      <c r="E6" s="12">
        <v>15000</v>
      </c>
    </row>
    <row r="7" spans="1:5" ht="81.75" thickBot="1">
      <c r="A7" s="1" t="s">
        <v>60</v>
      </c>
      <c r="B7" s="4" t="s">
        <v>18</v>
      </c>
      <c r="C7" s="8"/>
      <c r="D7" s="9"/>
      <c r="E7" s="10"/>
    </row>
    <row r="8" spans="1:5" ht="21" thickBot="1">
      <c r="A8" s="1"/>
      <c r="B8" s="4" t="s">
        <v>0</v>
      </c>
      <c r="C8" s="18">
        <v>1800</v>
      </c>
      <c r="D8" s="11">
        <f t="shared" si="0"/>
        <v>300</v>
      </c>
      <c r="E8" s="12">
        <v>1500</v>
      </c>
    </row>
    <row r="9" spans="1:5" ht="81.75" thickBot="1">
      <c r="A9" s="28" t="s">
        <v>62</v>
      </c>
      <c r="B9" s="29" t="s">
        <v>61</v>
      </c>
      <c r="C9" s="30"/>
      <c r="D9" s="31"/>
      <c r="E9" s="32"/>
    </row>
    <row r="10" spans="1:5" ht="21" thickBot="1">
      <c r="A10" s="1"/>
      <c r="B10" s="4" t="s">
        <v>0</v>
      </c>
      <c r="C10" s="18">
        <v>5000</v>
      </c>
      <c r="D10" s="11">
        <f t="shared" si="0"/>
        <v>5000</v>
      </c>
      <c r="E10" s="12">
        <v>0</v>
      </c>
    </row>
    <row r="11" spans="1:5" ht="81.75" thickBot="1">
      <c r="A11" s="28" t="s">
        <v>63</v>
      </c>
      <c r="B11" s="4" t="s">
        <v>6</v>
      </c>
      <c r="C11" s="8"/>
      <c r="D11" s="9"/>
      <c r="E11" s="10"/>
    </row>
    <row r="12" spans="1:5" ht="21" thickBot="1">
      <c r="A12" s="1"/>
      <c r="B12" s="4" t="s">
        <v>0</v>
      </c>
      <c r="C12" s="18">
        <v>73340</v>
      </c>
      <c r="D12" s="11">
        <f t="shared" si="0"/>
        <v>54055.4</v>
      </c>
      <c r="E12" s="12">
        <f>36784.6-8000-9500</f>
        <v>19284.6</v>
      </c>
    </row>
    <row r="13" spans="1:5" ht="81.75" thickBot="1">
      <c r="A13" s="1" t="s">
        <v>64</v>
      </c>
      <c r="B13" s="4" t="s">
        <v>10</v>
      </c>
      <c r="C13" s="8"/>
      <c r="D13" s="9"/>
      <c r="E13" s="10"/>
    </row>
    <row r="14" spans="1:5" ht="21" thickBot="1">
      <c r="A14" s="1"/>
      <c r="B14" s="4" t="s">
        <v>0</v>
      </c>
      <c r="C14" s="18">
        <v>30400</v>
      </c>
      <c r="D14" s="11">
        <f t="shared" si="0"/>
        <v>10400</v>
      </c>
      <c r="E14" s="12">
        <v>20000</v>
      </c>
    </row>
    <row r="15" spans="1:5" ht="122.25" thickBot="1">
      <c r="A15" s="1" t="s">
        <v>65</v>
      </c>
      <c r="B15" s="4" t="s">
        <v>21</v>
      </c>
      <c r="C15" s="8"/>
      <c r="D15" s="9"/>
      <c r="E15" s="10"/>
    </row>
    <row r="16" spans="1:5" ht="21" thickBot="1">
      <c r="A16" s="1"/>
      <c r="B16" s="4" t="s">
        <v>0</v>
      </c>
      <c r="C16" s="18">
        <v>4700</v>
      </c>
      <c r="D16" s="11">
        <f t="shared" si="0"/>
        <v>1700</v>
      </c>
      <c r="E16" s="12">
        <v>3000</v>
      </c>
    </row>
    <row r="17" spans="1:5" ht="41.25" thickBot="1">
      <c r="A17" s="1" t="s">
        <v>66</v>
      </c>
      <c r="B17" s="4" t="s">
        <v>7</v>
      </c>
      <c r="C17" s="8"/>
      <c r="D17" s="9"/>
      <c r="E17" s="10"/>
    </row>
    <row r="18" spans="1:5" ht="21" thickBot="1">
      <c r="A18" s="1"/>
      <c r="B18" s="4" t="s">
        <v>0</v>
      </c>
      <c r="C18" s="18">
        <v>8213.7</v>
      </c>
      <c r="D18" s="11">
        <f t="shared" si="0"/>
        <v>8213.7</v>
      </c>
      <c r="E18" s="12">
        <v>0</v>
      </c>
    </row>
    <row r="19" spans="1:5" ht="61.5" thickBot="1">
      <c r="A19" s="1" t="s">
        <v>67</v>
      </c>
      <c r="B19" s="4" t="s">
        <v>8</v>
      </c>
      <c r="C19" s="19"/>
      <c r="D19" s="13"/>
      <c r="E19" s="10"/>
    </row>
    <row r="20" spans="1:5" ht="21" thickBot="1">
      <c r="A20" s="1"/>
      <c r="B20" s="4" t="s">
        <v>0</v>
      </c>
      <c r="C20" s="18">
        <v>22001.4</v>
      </c>
      <c r="D20" s="11">
        <f t="shared" si="0"/>
        <v>12501.400000000001</v>
      </c>
      <c r="E20" s="12">
        <v>9500</v>
      </c>
    </row>
    <row r="21" spans="1:5" ht="102" thickBot="1">
      <c r="A21" s="1" t="s">
        <v>22</v>
      </c>
      <c r="B21" s="4" t="s">
        <v>23</v>
      </c>
      <c r="C21" s="8"/>
      <c r="D21" s="9"/>
      <c r="E21" s="10"/>
    </row>
    <row r="22" spans="1:5" ht="21" thickBot="1">
      <c r="A22" s="1"/>
      <c r="B22" s="4" t="s">
        <v>0</v>
      </c>
      <c r="C22" s="18">
        <v>4796.4</v>
      </c>
      <c r="D22" s="11">
        <f t="shared" si="0"/>
        <v>3296.3999999999996</v>
      </c>
      <c r="E22" s="12">
        <v>1500</v>
      </c>
    </row>
    <row r="23" spans="1:5" ht="41.25" thickBot="1">
      <c r="A23" s="1" t="s">
        <v>24</v>
      </c>
      <c r="B23" s="4" t="s">
        <v>4</v>
      </c>
      <c r="C23" s="8"/>
      <c r="D23" s="9"/>
      <c r="E23" s="10"/>
    </row>
    <row r="24" spans="1:5" ht="21" thickBot="1">
      <c r="A24" s="1"/>
      <c r="B24" s="4" t="s">
        <v>0</v>
      </c>
      <c r="C24" s="18">
        <v>50500</v>
      </c>
      <c r="D24" s="11">
        <f t="shared" si="0"/>
        <v>15500</v>
      </c>
      <c r="E24" s="12">
        <v>35000</v>
      </c>
    </row>
    <row r="25" spans="1:5" ht="61.5" thickBot="1">
      <c r="A25" s="1" t="s">
        <v>25</v>
      </c>
      <c r="B25" s="4" t="s">
        <v>26</v>
      </c>
      <c r="C25" s="8"/>
      <c r="D25" s="9"/>
      <c r="E25" s="10"/>
    </row>
    <row r="26" spans="1:5" ht="21" thickBot="1">
      <c r="A26" s="1"/>
      <c r="B26" s="4" t="s">
        <v>0</v>
      </c>
      <c r="C26" s="18">
        <f>77200-28179.7</f>
        <v>49020.3</v>
      </c>
      <c r="D26" s="11">
        <f t="shared" si="0"/>
        <v>29020.300000000003</v>
      </c>
      <c r="E26" s="12">
        <v>20000</v>
      </c>
    </row>
    <row r="27" spans="1:5" ht="41.25" thickBot="1">
      <c r="A27" s="1" t="s">
        <v>27</v>
      </c>
      <c r="B27" s="4" t="s">
        <v>1</v>
      </c>
      <c r="C27" s="8"/>
      <c r="D27" s="9"/>
      <c r="E27" s="10"/>
    </row>
    <row r="28" spans="1:5" ht="21" thickBot="1">
      <c r="A28" s="1"/>
      <c r="B28" s="4" t="s">
        <v>0</v>
      </c>
      <c r="C28" s="18">
        <v>1464</v>
      </c>
      <c r="D28" s="11">
        <f t="shared" si="0"/>
        <v>1464</v>
      </c>
      <c r="E28" s="12">
        <v>0</v>
      </c>
    </row>
    <row r="29" spans="1:5" ht="41.25" thickBot="1">
      <c r="A29" s="1" t="s">
        <v>28</v>
      </c>
      <c r="B29" s="4" t="s">
        <v>2</v>
      </c>
      <c r="C29" s="8"/>
      <c r="D29" s="9"/>
      <c r="E29" s="10"/>
    </row>
    <row r="30" spans="1:5" ht="21" thickBot="1">
      <c r="A30" s="1"/>
      <c r="B30" s="4" t="s">
        <v>0</v>
      </c>
      <c r="C30" s="18">
        <v>7320</v>
      </c>
      <c r="D30" s="11">
        <f t="shared" si="0"/>
        <v>7320</v>
      </c>
      <c r="E30" s="12">
        <v>0</v>
      </c>
    </row>
    <row r="31" spans="1:5" ht="61.5" thickBot="1">
      <c r="A31" s="1" t="s">
        <v>29</v>
      </c>
      <c r="B31" s="4" t="s">
        <v>30</v>
      </c>
      <c r="C31" s="8"/>
      <c r="D31" s="9"/>
      <c r="E31" s="10"/>
    </row>
    <row r="32" spans="1:5" ht="21" thickBot="1">
      <c r="A32" s="1"/>
      <c r="B32" s="4" t="s">
        <v>0</v>
      </c>
      <c r="C32" s="18">
        <v>50150</v>
      </c>
      <c r="D32" s="11">
        <f t="shared" si="0"/>
        <v>5850</v>
      </c>
      <c r="E32" s="12">
        <v>44300</v>
      </c>
    </row>
    <row r="33" spans="1:5" ht="41.25" thickBot="1">
      <c r="A33" s="1" t="s">
        <v>31</v>
      </c>
      <c r="B33" s="4" t="s">
        <v>3</v>
      </c>
      <c r="C33" s="8"/>
      <c r="D33" s="9"/>
      <c r="E33" s="10"/>
    </row>
    <row r="34" spans="1:5" ht="21" thickBot="1">
      <c r="A34" s="1"/>
      <c r="B34" s="4" t="s">
        <v>0</v>
      </c>
      <c r="C34" s="18">
        <v>12000</v>
      </c>
      <c r="D34" s="11">
        <f t="shared" si="0"/>
        <v>12000</v>
      </c>
      <c r="E34" s="12">
        <v>0</v>
      </c>
    </row>
    <row r="35" spans="1:5" ht="61.5" thickBot="1">
      <c r="A35" s="1" t="s">
        <v>32</v>
      </c>
      <c r="B35" s="4" t="s">
        <v>11</v>
      </c>
      <c r="C35" s="8"/>
      <c r="D35" s="9"/>
      <c r="E35" s="10"/>
    </row>
    <row r="36" spans="1:5" ht="21" thickBot="1">
      <c r="A36" s="1"/>
      <c r="B36" s="4" t="s">
        <v>0</v>
      </c>
      <c r="C36" s="18">
        <v>24000</v>
      </c>
      <c r="D36" s="11">
        <f t="shared" si="0"/>
        <v>0</v>
      </c>
      <c r="E36" s="12">
        <v>24000</v>
      </c>
    </row>
    <row r="37" spans="1:5" ht="61.5" thickBot="1">
      <c r="A37" s="1" t="s">
        <v>33</v>
      </c>
      <c r="B37" s="4" t="s">
        <v>34</v>
      </c>
      <c r="C37" s="8"/>
      <c r="D37" s="9"/>
      <c r="E37" s="10"/>
    </row>
    <row r="38" spans="1:5" ht="21" thickBot="1">
      <c r="A38" s="1"/>
      <c r="B38" s="4" t="s">
        <v>0</v>
      </c>
      <c r="C38" s="18">
        <v>60270</v>
      </c>
      <c r="D38" s="11">
        <f t="shared" si="0"/>
        <v>0</v>
      </c>
      <c r="E38" s="12">
        <v>60270</v>
      </c>
    </row>
    <row r="39" spans="1:5" ht="102" thickBot="1">
      <c r="A39" s="1" t="s">
        <v>35</v>
      </c>
      <c r="B39" s="4" t="s">
        <v>36</v>
      </c>
      <c r="C39" s="8"/>
      <c r="D39" s="9"/>
      <c r="E39" s="10"/>
    </row>
    <row r="40" spans="1:5" ht="21" thickBot="1">
      <c r="A40" s="1"/>
      <c r="B40" s="4" t="s">
        <v>0</v>
      </c>
      <c r="C40" s="18">
        <v>3758</v>
      </c>
      <c r="D40" s="11">
        <f t="shared" si="0"/>
        <v>0</v>
      </c>
      <c r="E40" s="12">
        <v>3758</v>
      </c>
    </row>
    <row r="41" spans="1:5" ht="61.5" thickBot="1">
      <c r="A41" s="1" t="s">
        <v>37</v>
      </c>
      <c r="B41" s="4" t="s">
        <v>38</v>
      </c>
      <c r="C41" s="8"/>
      <c r="D41" s="9"/>
      <c r="E41" s="10"/>
    </row>
    <row r="42" spans="1:5" ht="21" thickBot="1">
      <c r="A42" s="1"/>
      <c r="B42" s="4" t="s">
        <v>0</v>
      </c>
      <c r="C42" s="18">
        <v>435749.7</v>
      </c>
      <c r="D42" s="11">
        <f t="shared" si="0"/>
        <v>435749.7</v>
      </c>
      <c r="E42" s="12">
        <v>0</v>
      </c>
    </row>
    <row r="43" spans="1:5" ht="61.5" thickBot="1">
      <c r="A43" s="1" t="s">
        <v>39</v>
      </c>
      <c r="B43" s="4" t="s">
        <v>40</v>
      </c>
      <c r="C43" s="8"/>
      <c r="D43" s="9"/>
      <c r="E43" s="10"/>
    </row>
    <row r="44" spans="1:5" ht="21" thickBot="1">
      <c r="A44" s="1"/>
      <c r="B44" s="4" t="s">
        <v>0</v>
      </c>
      <c r="C44" s="18">
        <v>10300</v>
      </c>
      <c r="D44" s="11">
        <f t="shared" si="0"/>
        <v>10300</v>
      </c>
      <c r="E44" s="12">
        <v>0</v>
      </c>
    </row>
    <row r="45" spans="1:5" ht="41.25" thickBot="1">
      <c r="A45" s="1" t="s">
        <v>41</v>
      </c>
      <c r="B45" s="4" t="s">
        <v>42</v>
      </c>
      <c r="C45" s="8"/>
      <c r="D45" s="9"/>
      <c r="E45" s="10"/>
    </row>
    <row r="46" spans="1:5" ht="21" thickBot="1">
      <c r="A46" s="1"/>
      <c r="B46" s="4" t="s">
        <v>0</v>
      </c>
      <c r="C46" s="18">
        <v>64101.8</v>
      </c>
      <c r="D46" s="11">
        <f t="shared" si="0"/>
        <v>0</v>
      </c>
      <c r="E46" s="12">
        <v>64101.8</v>
      </c>
    </row>
    <row r="47" spans="1:5" ht="102" thickBot="1">
      <c r="A47" s="1" t="s">
        <v>43</v>
      </c>
      <c r="B47" s="4" t="s">
        <v>5</v>
      </c>
      <c r="C47" s="8"/>
      <c r="D47" s="9"/>
      <c r="E47" s="10"/>
    </row>
    <row r="48" spans="1:5" ht="21" thickBot="1">
      <c r="A48" s="1"/>
      <c r="B48" s="4" t="s">
        <v>0</v>
      </c>
      <c r="C48" s="18">
        <v>78001.4</v>
      </c>
      <c r="D48" s="11">
        <f t="shared" si="0"/>
        <v>54131.2</v>
      </c>
      <c r="E48" s="12">
        <v>23870.2</v>
      </c>
    </row>
    <row r="49" spans="1:5" s="7" customFormat="1" ht="285.75" customHeight="1" thickBot="1">
      <c r="A49" s="5" t="s">
        <v>47</v>
      </c>
      <c r="B49" s="6" t="s">
        <v>48</v>
      </c>
      <c r="C49" s="14"/>
      <c r="D49" s="21"/>
      <c r="E49" s="22"/>
    </row>
    <row r="50" spans="1:5" ht="18" customHeight="1" thickBot="1">
      <c r="A50" s="23"/>
      <c r="B50" s="24" t="s">
        <v>0</v>
      </c>
      <c r="C50" s="25">
        <v>45000</v>
      </c>
      <c r="D50" s="26">
        <f t="shared" si="0"/>
        <v>45000</v>
      </c>
      <c r="E50" s="27">
        <v>0</v>
      </c>
    </row>
    <row r="51" spans="1:5" ht="20.25">
      <c r="A51" s="20" t="s">
        <v>55</v>
      </c>
      <c r="B51" s="20" t="s">
        <v>54</v>
      </c>
      <c r="C51" s="3">
        <f>SUM(C3:C50)</f>
        <v>1111526.7</v>
      </c>
      <c r="D51" s="3">
        <f>SUM(D3:D50)</f>
        <v>750442.1</v>
      </c>
      <c r="E51" s="3">
        <f>SUM(E3:E50)</f>
        <v>361084.6</v>
      </c>
    </row>
    <row r="52" spans="1:5" ht="20.25">
      <c r="A52" s="2" t="s">
        <v>56</v>
      </c>
      <c r="B52" s="2" t="s">
        <v>54</v>
      </c>
      <c r="C52" s="3">
        <v>1111526.7</v>
      </c>
      <c r="D52" s="2">
        <v>750442.1</v>
      </c>
      <c r="E52" s="3">
        <f>369084.6-8000</f>
        <v>361084.6</v>
      </c>
    </row>
    <row r="53" spans="1:5" ht="20.25">
      <c r="A53" s="2" t="s">
        <v>57</v>
      </c>
      <c r="B53" s="2" t="s">
        <v>54</v>
      </c>
      <c r="C53" s="3">
        <f>C51-C52</f>
        <v>0</v>
      </c>
      <c r="D53" s="3">
        <f>D51-D52</f>
        <v>0</v>
      </c>
      <c r="E53" s="3">
        <f>E51-E52</f>
        <v>0</v>
      </c>
    </row>
  </sheetData>
  <sheetProtection/>
  <mergeCells count="3">
    <mergeCell ref="A1:A2"/>
    <mergeCell ref="B1:B2"/>
    <mergeCell ref="C1:E1"/>
  </mergeCells>
  <printOptions/>
  <pageMargins left="0.7" right="0.7" top="0.75" bottom="0.75" header="0.3" footer="0.3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tabSelected="1" view="pageBreakPreview" zoomScale="75" zoomScaleSheetLayoutView="75" zoomScalePageLayoutView="0" workbookViewId="0" topLeftCell="A64">
      <selection activeCell="A68" sqref="A68:IV68"/>
    </sheetView>
  </sheetViews>
  <sheetFormatPr defaultColWidth="66.57421875" defaultRowHeight="12.75"/>
  <cols>
    <col min="1" max="1" width="10.57421875" style="2" customWidth="1"/>
    <col min="2" max="2" width="48.140625" style="2" customWidth="1"/>
    <col min="3" max="3" width="15.00390625" style="46" customWidth="1"/>
    <col min="4" max="4" width="14.00390625" style="47" customWidth="1"/>
    <col min="5" max="5" width="17.140625" style="47" customWidth="1"/>
    <col min="6" max="6" width="19.00390625" style="67" customWidth="1"/>
    <col min="7" max="7" width="19.57421875" style="2" customWidth="1"/>
    <col min="8" max="16384" width="66.57421875" style="2" customWidth="1"/>
  </cols>
  <sheetData>
    <row r="1" spans="1:8" ht="25.5">
      <c r="A1" s="73" t="s">
        <v>71</v>
      </c>
      <c r="B1" s="73"/>
      <c r="C1" s="73"/>
      <c r="D1" s="73"/>
      <c r="E1" s="73"/>
      <c r="F1" s="73"/>
      <c r="G1" s="73"/>
      <c r="H1" s="33"/>
    </row>
    <row r="2" spans="1:8" ht="25.5">
      <c r="A2" s="73" t="s">
        <v>72</v>
      </c>
      <c r="B2" s="73"/>
      <c r="C2" s="73"/>
      <c r="D2" s="73"/>
      <c r="E2" s="73"/>
      <c r="F2" s="73"/>
      <c r="G2" s="73"/>
      <c r="H2" s="33"/>
    </row>
    <row r="3" spans="1:8" ht="25.5">
      <c r="A3" s="73" t="s">
        <v>73</v>
      </c>
      <c r="B3" s="73"/>
      <c r="C3" s="73"/>
      <c r="D3" s="73"/>
      <c r="E3" s="73"/>
      <c r="F3" s="73"/>
      <c r="G3" s="73"/>
      <c r="H3" s="33"/>
    </row>
    <row r="4" spans="1:8" ht="25.5">
      <c r="A4" s="73" t="s">
        <v>88</v>
      </c>
      <c r="B4" s="73"/>
      <c r="C4" s="73"/>
      <c r="D4" s="73"/>
      <c r="E4" s="73"/>
      <c r="F4" s="73"/>
      <c r="G4" s="73"/>
      <c r="H4" s="33"/>
    </row>
    <row r="5" spans="1:8" ht="27" customHeight="1">
      <c r="A5" s="34"/>
      <c r="B5" s="34"/>
      <c r="C5" s="42"/>
      <c r="D5" s="42"/>
      <c r="E5" s="42"/>
      <c r="F5" s="62"/>
      <c r="G5" s="33"/>
      <c r="H5" s="33"/>
    </row>
    <row r="6" spans="1:8" s="41" customFormat="1" ht="37.5">
      <c r="A6" s="39" t="s">
        <v>74</v>
      </c>
      <c r="B6" s="39" t="s">
        <v>75</v>
      </c>
      <c r="C6" s="43" t="s">
        <v>76</v>
      </c>
      <c r="D6" s="43" t="s">
        <v>77</v>
      </c>
      <c r="E6" s="43" t="s">
        <v>78</v>
      </c>
      <c r="F6" s="63" t="s">
        <v>79</v>
      </c>
      <c r="G6" s="39" t="s">
        <v>80</v>
      </c>
      <c r="H6" s="40"/>
    </row>
    <row r="7" spans="1:7" ht="81">
      <c r="A7" s="48" t="s">
        <v>13</v>
      </c>
      <c r="B7" s="48" t="s">
        <v>14</v>
      </c>
      <c r="C7" s="44"/>
      <c r="D7" s="37"/>
      <c r="E7" s="45"/>
      <c r="F7" s="56"/>
      <c r="G7" s="35"/>
    </row>
    <row r="8" spans="1:7" ht="20.25">
      <c r="A8" s="48"/>
      <c r="B8" s="48" t="s">
        <v>0</v>
      </c>
      <c r="C8" s="36">
        <v>20660</v>
      </c>
      <c r="D8" s="37">
        <v>0</v>
      </c>
      <c r="E8" s="38">
        <f>C8-D8</f>
        <v>20660</v>
      </c>
      <c r="F8" s="56">
        <v>20660</v>
      </c>
      <c r="G8" s="58">
        <f>E8-F8</f>
        <v>0</v>
      </c>
    </row>
    <row r="9" spans="1:7" ht="81">
      <c r="A9" s="48" t="s">
        <v>15</v>
      </c>
      <c r="B9" s="48" t="s">
        <v>16</v>
      </c>
      <c r="C9" s="44"/>
      <c r="D9" s="37"/>
      <c r="E9" s="45"/>
      <c r="F9" s="56"/>
      <c r="G9" s="58"/>
    </row>
    <row r="10" spans="1:7" ht="20.25">
      <c r="A10" s="48"/>
      <c r="B10" s="48" t="s">
        <v>0</v>
      </c>
      <c r="C10" s="36">
        <v>25000</v>
      </c>
      <c r="D10" s="37">
        <v>4760</v>
      </c>
      <c r="E10" s="38">
        <f>C10-D10</f>
        <v>20240</v>
      </c>
      <c r="F10" s="56">
        <v>20240</v>
      </c>
      <c r="G10" s="58">
        <f>E10-F10</f>
        <v>0</v>
      </c>
    </row>
    <row r="11" spans="1:7" ht="81">
      <c r="A11" s="48" t="s">
        <v>17</v>
      </c>
      <c r="B11" s="48" t="s">
        <v>18</v>
      </c>
      <c r="C11" s="44"/>
      <c r="D11" s="37"/>
      <c r="E11" s="45"/>
      <c r="F11" s="56"/>
      <c r="G11" s="58"/>
    </row>
    <row r="12" spans="1:7" ht="20.25">
      <c r="A12" s="48"/>
      <c r="B12" s="48" t="s">
        <v>0</v>
      </c>
      <c r="C12" s="36">
        <v>1559.59</v>
      </c>
      <c r="D12" s="68">
        <v>1471.13</v>
      </c>
      <c r="E12" s="57">
        <f>C12-D12</f>
        <v>88.45999999999981</v>
      </c>
      <c r="F12" s="56">
        <v>88.46</v>
      </c>
      <c r="G12" s="58">
        <f>E12-F12</f>
        <v>-1.8474111129762605E-13</v>
      </c>
    </row>
    <row r="13" spans="1:7" ht="81">
      <c r="A13" s="48" t="s">
        <v>19</v>
      </c>
      <c r="B13" s="48" t="s">
        <v>6</v>
      </c>
      <c r="C13" s="44"/>
      <c r="D13" s="37"/>
      <c r="E13" s="45"/>
      <c r="F13" s="56"/>
      <c r="G13" s="58"/>
    </row>
    <row r="14" spans="1:7" ht="20.25">
      <c r="A14" s="48"/>
      <c r="B14" s="48" t="s">
        <v>0</v>
      </c>
      <c r="C14" s="36">
        <v>50660</v>
      </c>
      <c r="D14" s="37">
        <v>13094.6</v>
      </c>
      <c r="E14" s="38">
        <f>C14-D14</f>
        <v>37565.4</v>
      </c>
      <c r="F14" s="56">
        <v>37565.4</v>
      </c>
      <c r="G14" s="58">
        <f>E14-F14</f>
        <v>0</v>
      </c>
    </row>
    <row r="15" spans="1:7" ht="81">
      <c r="A15" s="48" t="s">
        <v>20</v>
      </c>
      <c r="B15" s="48" t="s">
        <v>10</v>
      </c>
      <c r="C15" s="44"/>
      <c r="D15" s="37"/>
      <c r="E15" s="45"/>
      <c r="F15" s="56"/>
      <c r="G15" s="58"/>
    </row>
    <row r="16" spans="1:7" ht="20.25">
      <c r="A16" s="48"/>
      <c r="B16" s="48" t="s">
        <v>0</v>
      </c>
      <c r="C16" s="36">
        <v>30400</v>
      </c>
      <c r="D16" s="37">
        <v>19934.4</v>
      </c>
      <c r="E16" s="38">
        <f>C16-D16</f>
        <v>10465.599999999999</v>
      </c>
      <c r="F16" s="64">
        <v>10465.6</v>
      </c>
      <c r="G16" s="61">
        <f>E16-F16</f>
        <v>0</v>
      </c>
    </row>
    <row r="17" spans="1:7" ht="182.25">
      <c r="A17" s="48" t="s">
        <v>22</v>
      </c>
      <c r="B17" s="48" t="s">
        <v>9</v>
      </c>
      <c r="C17" s="44"/>
      <c r="D17" s="37"/>
      <c r="E17" s="45"/>
      <c r="F17" s="56"/>
      <c r="G17" s="58"/>
    </row>
    <row r="18" spans="1:7" ht="20.25">
      <c r="A18" s="48"/>
      <c r="B18" s="48" t="s">
        <v>0</v>
      </c>
      <c r="C18" s="36">
        <v>5000</v>
      </c>
      <c r="D18" s="37">
        <v>5000</v>
      </c>
      <c r="E18" s="38">
        <f>C18-D18</f>
        <v>0</v>
      </c>
      <c r="F18" s="56">
        <v>0</v>
      </c>
      <c r="G18" s="58">
        <f>E18-F18</f>
        <v>0</v>
      </c>
    </row>
    <row r="19" spans="1:7" ht="121.5">
      <c r="A19" s="48" t="s">
        <v>45</v>
      </c>
      <c r="B19" s="48" t="s">
        <v>21</v>
      </c>
      <c r="C19" s="44"/>
      <c r="D19" s="37"/>
      <c r="E19" s="45"/>
      <c r="F19" s="56"/>
      <c r="G19" s="58"/>
    </row>
    <row r="20" spans="1:7" ht="20.25">
      <c r="A20" s="48"/>
      <c r="B20" s="48" t="s">
        <v>0</v>
      </c>
      <c r="C20" s="36">
        <v>4700</v>
      </c>
      <c r="D20" s="37">
        <v>2450</v>
      </c>
      <c r="E20" s="38">
        <f>C20-D20</f>
        <v>2250</v>
      </c>
      <c r="F20" s="56">
        <v>2250</v>
      </c>
      <c r="G20" s="58">
        <f>E20-F20</f>
        <v>0</v>
      </c>
    </row>
    <row r="21" spans="1:7" ht="40.5">
      <c r="A21" s="48" t="s">
        <v>46</v>
      </c>
      <c r="B21" s="48" t="s">
        <v>7</v>
      </c>
      <c r="C21" s="44"/>
      <c r="D21" s="37"/>
      <c r="E21" s="45"/>
      <c r="F21" s="56"/>
      <c r="G21" s="58"/>
    </row>
    <row r="22" spans="1:7" ht="20.25">
      <c r="A22" s="48"/>
      <c r="B22" s="48" t="s">
        <v>0</v>
      </c>
      <c r="C22" s="36">
        <v>8213.7</v>
      </c>
      <c r="D22" s="37">
        <v>8213.7</v>
      </c>
      <c r="E22" s="38">
        <f>C22-D22</f>
        <v>0</v>
      </c>
      <c r="F22" s="56">
        <v>0</v>
      </c>
      <c r="G22" s="58">
        <f>E22-F22</f>
        <v>0</v>
      </c>
    </row>
    <row r="23" spans="1:8" ht="60.75">
      <c r="A23" s="48" t="s">
        <v>49</v>
      </c>
      <c r="B23" s="48" t="s">
        <v>8</v>
      </c>
      <c r="C23" s="44"/>
      <c r="D23" s="37"/>
      <c r="E23" s="45"/>
      <c r="F23" s="56"/>
      <c r="G23" s="58"/>
      <c r="H23" s="2" t="s">
        <v>86</v>
      </c>
    </row>
    <row r="24" spans="1:7" ht="20.25">
      <c r="A24" s="48"/>
      <c r="B24" s="48" t="s">
        <v>0</v>
      </c>
      <c r="C24" s="36">
        <v>23000</v>
      </c>
      <c r="D24" s="37">
        <v>0</v>
      </c>
      <c r="E24" s="38">
        <f>C24-D24</f>
        <v>23000</v>
      </c>
      <c r="F24" s="56">
        <v>22886.26</v>
      </c>
      <c r="G24" s="58">
        <f>E24-F24</f>
        <v>113.7400000000016</v>
      </c>
    </row>
    <row r="25" spans="1:7" ht="101.25">
      <c r="A25" s="48" t="s">
        <v>50</v>
      </c>
      <c r="B25" s="48" t="s">
        <v>23</v>
      </c>
      <c r="C25" s="44"/>
      <c r="D25" s="37"/>
      <c r="E25" s="45"/>
      <c r="F25" s="56"/>
      <c r="G25" s="58"/>
    </row>
    <row r="26" spans="1:7" ht="20.25">
      <c r="A26" s="48"/>
      <c r="B26" s="48" t="s">
        <v>0</v>
      </c>
      <c r="C26" s="36">
        <v>4196.4</v>
      </c>
      <c r="D26" s="37">
        <v>2696.4</v>
      </c>
      <c r="E26" s="38">
        <f>C26-D26</f>
        <v>1499.9999999999995</v>
      </c>
      <c r="F26" s="56">
        <v>1466</v>
      </c>
      <c r="G26" s="58">
        <f>E26-F26</f>
        <v>33.999999999999545</v>
      </c>
    </row>
    <row r="27" spans="1:7" ht="121.5">
      <c r="A27" s="48" t="s">
        <v>51</v>
      </c>
      <c r="B27" s="49" t="s">
        <v>44</v>
      </c>
      <c r="C27" s="44"/>
      <c r="D27" s="37"/>
      <c r="E27" s="45"/>
      <c r="F27" s="56"/>
      <c r="G27" s="58"/>
    </row>
    <row r="28" spans="1:7" ht="20.25">
      <c r="A28" s="48"/>
      <c r="B28" s="49" t="s">
        <v>0</v>
      </c>
      <c r="C28" s="36">
        <v>1949</v>
      </c>
      <c r="D28" s="37">
        <v>0</v>
      </c>
      <c r="E28" s="38">
        <f>C28-D28</f>
        <v>1949</v>
      </c>
      <c r="F28" s="56">
        <v>1949</v>
      </c>
      <c r="G28" s="58">
        <f>E28-F28</f>
        <v>0</v>
      </c>
    </row>
    <row r="29" spans="1:7" ht="222.75">
      <c r="A29" s="50" t="s">
        <v>59</v>
      </c>
      <c r="B29" s="49" t="s">
        <v>12</v>
      </c>
      <c r="C29" s="44"/>
      <c r="D29" s="37"/>
      <c r="E29" s="45"/>
      <c r="F29" s="56"/>
      <c r="G29" s="58"/>
    </row>
    <row r="30" spans="1:7" ht="20.25">
      <c r="A30" s="48"/>
      <c r="B30" s="49" t="s">
        <v>0</v>
      </c>
      <c r="C30" s="36">
        <v>420</v>
      </c>
      <c r="D30" s="37">
        <v>420</v>
      </c>
      <c r="E30" s="38">
        <f>C30-D30</f>
        <v>0</v>
      </c>
      <c r="F30" s="56">
        <v>0</v>
      </c>
      <c r="G30" s="58">
        <f>E30-F30</f>
        <v>0</v>
      </c>
    </row>
    <row r="31" spans="1:7" ht="101.25">
      <c r="A31" s="50" t="s">
        <v>69</v>
      </c>
      <c r="B31" s="49" t="s">
        <v>70</v>
      </c>
      <c r="C31" s="36"/>
      <c r="D31" s="37"/>
      <c r="E31" s="38"/>
      <c r="F31" s="56"/>
      <c r="G31" s="58"/>
    </row>
    <row r="32" spans="1:7" ht="20.25">
      <c r="A32" s="48"/>
      <c r="B32" s="49" t="s">
        <v>0</v>
      </c>
      <c r="C32" s="36">
        <v>4000</v>
      </c>
      <c r="D32" s="37">
        <v>4000</v>
      </c>
      <c r="E32" s="38">
        <f>C32-D32</f>
        <v>0</v>
      </c>
      <c r="F32" s="56">
        <v>0</v>
      </c>
      <c r="G32" s="58">
        <f>E32-F32</f>
        <v>0</v>
      </c>
    </row>
    <row r="33" spans="1:7" ht="81">
      <c r="A33" s="50" t="s">
        <v>94</v>
      </c>
      <c r="B33" s="49" t="s">
        <v>89</v>
      </c>
      <c r="C33" s="69"/>
      <c r="D33" s="68"/>
      <c r="E33" s="38"/>
      <c r="F33" s="56"/>
      <c r="G33" s="58"/>
    </row>
    <row r="34" spans="1:7" ht="20.25">
      <c r="A34" s="70"/>
      <c r="B34" s="49" t="s">
        <v>0</v>
      </c>
      <c r="C34" s="69">
        <v>50510.99</v>
      </c>
      <c r="D34" s="68">
        <v>38110.99</v>
      </c>
      <c r="E34" s="38">
        <f>C34-D34</f>
        <v>12400</v>
      </c>
      <c r="F34" s="56">
        <v>12392.32</v>
      </c>
      <c r="G34" s="58">
        <f>E34-F34</f>
        <v>7.680000000000291</v>
      </c>
    </row>
    <row r="35" spans="1:7" ht="60.75">
      <c r="A35" s="50" t="s">
        <v>95</v>
      </c>
      <c r="B35" s="49" t="s">
        <v>90</v>
      </c>
      <c r="C35" s="36"/>
      <c r="D35" s="37"/>
      <c r="E35" s="38"/>
      <c r="F35" s="56"/>
      <c r="G35" s="58"/>
    </row>
    <row r="36" spans="1:7" ht="20.25">
      <c r="A36" s="48"/>
      <c r="B36" s="49" t="s">
        <v>91</v>
      </c>
      <c r="C36" s="36">
        <v>58870</v>
      </c>
      <c r="D36" s="37">
        <v>0</v>
      </c>
      <c r="E36" s="38">
        <f>C36-D36</f>
        <v>58870</v>
      </c>
      <c r="F36" s="56">
        <v>58858.6</v>
      </c>
      <c r="G36" s="58">
        <f>E36-F36</f>
        <v>11.400000000001455</v>
      </c>
    </row>
    <row r="37" spans="1:7" ht="40.5">
      <c r="A37" s="48" t="s">
        <v>24</v>
      </c>
      <c r="B37" s="48" t="s">
        <v>4</v>
      </c>
      <c r="C37" s="44"/>
      <c r="D37" s="37"/>
      <c r="E37" s="45"/>
      <c r="F37" s="56"/>
      <c r="G37" s="58"/>
    </row>
    <row r="38" spans="1:7" ht="20.25">
      <c r="A38" s="48"/>
      <c r="B38" s="48" t="s">
        <v>0</v>
      </c>
      <c r="C38" s="36">
        <v>45500</v>
      </c>
      <c r="D38" s="68">
        <v>1163.54</v>
      </c>
      <c r="E38" s="57">
        <f>C38-D38</f>
        <v>44336.46</v>
      </c>
      <c r="F38" s="56">
        <v>44336.46</v>
      </c>
      <c r="G38" s="58">
        <f>E38-F38</f>
        <v>0</v>
      </c>
    </row>
    <row r="39" spans="1:7" ht="60.75">
      <c r="A39" s="48" t="s">
        <v>25</v>
      </c>
      <c r="B39" s="48" t="s">
        <v>26</v>
      </c>
      <c r="C39" s="44"/>
      <c r="D39" s="37"/>
      <c r="E39" s="45"/>
      <c r="F39" s="56"/>
      <c r="G39" s="58"/>
    </row>
    <row r="40" spans="1:7" ht="20.25">
      <c r="A40" s="48"/>
      <c r="B40" s="48" t="s">
        <v>0</v>
      </c>
      <c r="C40" s="36">
        <v>44204.7</v>
      </c>
      <c r="D40" s="37">
        <v>0</v>
      </c>
      <c r="E40" s="38">
        <f>C40-D40</f>
        <v>44204.7</v>
      </c>
      <c r="F40" s="56">
        <v>44047.21</v>
      </c>
      <c r="G40" s="58">
        <f>E40-F40</f>
        <v>157.48999999999796</v>
      </c>
    </row>
    <row r="41" spans="1:7" ht="40.5">
      <c r="A41" s="48" t="s">
        <v>27</v>
      </c>
      <c r="B41" s="48" t="s">
        <v>1</v>
      </c>
      <c r="C41" s="44"/>
      <c r="D41" s="37"/>
      <c r="E41" s="45"/>
      <c r="F41" s="56"/>
      <c r="G41" s="58"/>
    </row>
    <row r="42" spans="1:7" ht="20.25">
      <c r="A42" s="48"/>
      <c r="B42" s="48" t="s">
        <v>0</v>
      </c>
      <c r="C42" s="36">
        <v>120000</v>
      </c>
      <c r="D42" s="37">
        <v>80000</v>
      </c>
      <c r="E42" s="38">
        <f>C42-D42</f>
        <v>40000</v>
      </c>
      <c r="F42" s="56">
        <v>40000</v>
      </c>
      <c r="G42" s="58">
        <f>E42-F42</f>
        <v>0</v>
      </c>
    </row>
    <row r="43" spans="1:7" ht="40.5">
      <c r="A43" s="48" t="s">
        <v>28</v>
      </c>
      <c r="B43" s="48" t="s">
        <v>2</v>
      </c>
      <c r="C43" s="44"/>
      <c r="D43" s="37"/>
      <c r="E43" s="45"/>
      <c r="F43" s="56"/>
      <c r="G43" s="58"/>
    </row>
    <row r="44" spans="1:7" ht="20.25">
      <c r="A44" s="48"/>
      <c r="B44" s="48" t="s">
        <v>0</v>
      </c>
      <c r="C44" s="36">
        <v>71450</v>
      </c>
      <c r="D44" s="37">
        <v>48292.8</v>
      </c>
      <c r="E44" s="38">
        <f>C44-D44</f>
        <v>23157.199999999997</v>
      </c>
      <c r="F44" s="56">
        <v>23157.2</v>
      </c>
      <c r="G44" s="58">
        <f>E44-F44</f>
        <v>0</v>
      </c>
    </row>
    <row r="45" spans="1:7" ht="60.75">
      <c r="A45" s="48" t="s">
        <v>29</v>
      </c>
      <c r="B45" s="48" t="s">
        <v>30</v>
      </c>
      <c r="C45" s="44"/>
      <c r="D45" s="37"/>
      <c r="E45" s="45"/>
      <c r="F45" s="56"/>
      <c r="G45" s="58"/>
    </row>
    <row r="46" spans="1:7" ht="20.25">
      <c r="A46" s="48"/>
      <c r="B46" s="48" t="s">
        <v>0</v>
      </c>
      <c r="C46" s="36">
        <v>27066.58</v>
      </c>
      <c r="D46" s="37">
        <v>0</v>
      </c>
      <c r="E46" s="57">
        <f>C46-D46</f>
        <v>27066.58</v>
      </c>
      <c r="F46" s="56">
        <v>26937.88</v>
      </c>
      <c r="G46" s="58">
        <f>E46-F46</f>
        <v>128.70000000000073</v>
      </c>
    </row>
    <row r="47" spans="1:7" ht="40.5">
      <c r="A47" s="48" t="s">
        <v>31</v>
      </c>
      <c r="B47" s="48" t="s">
        <v>3</v>
      </c>
      <c r="C47" s="44"/>
      <c r="D47" s="37"/>
      <c r="E47" s="45"/>
      <c r="F47" s="56"/>
      <c r="G47" s="58"/>
    </row>
    <row r="48" spans="1:7" ht="20.25">
      <c r="A48" s="48"/>
      <c r="B48" s="48" t="s">
        <v>0</v>
      </c>
      <c r="C48" s="36">
        <v>1000</v>
      </c>
      <c r="D48" s="37">
        <v>1000</v>
      </c>
      <c r="E48" s="38">
        <f>C48-D48</f>
        <v>0</v>
      </c>
      <c r="F48" s="56">
        <v>0</v>
      </c>
      <c r="G48" s="58">
        <f>E48-F48</f>
        <v>0</v>
      </c>
    </row>
    <row r="49" spans="1:7" ht="60.75">
      <c r="A49" s="48" t="s">
        <v>32</v>
      </c>
      <c r="B49" s="48" t="s">
        <v>11</v>
      </c>
      <c r="C49" s="44"/>
      <c r="D49" s="37"/>
      <c r="E49" s="45"/>
      <c r="F49" s="56"/>
      <c r="G49" s="58"/>
    </row>
    <row r="50" spans="1:7" ht="20.25">
      <c r="A50" s="48"/>
      <c r="B50" s="48" t="s">
        <v>0</v>
      </c>
      <c r="C50" s="36">
        <v>60000</v>
      </c>
      <c r="D50" s="37">
        <v>15000</v>
      </c>
      <c r="E50" s="38">
        <f>C50-D50</f>
        <v>45000</v>
      </c>
      <c r="F50" s="56">
        <v>44904.23</v>
      </c>
      <c r="G50" s="58">
        <f>E50-F50</f>
        <v>95.7699999999968</v>
      </c>
    </row>
    <row r="51" spans="1:9" ht="60.75">
      <c r="A51" s="48" t="s">
        <v>33</v>
      </c>
      <c r="B51" s="48" t="s">
        <v>34</v>
      </c>
      <c r="C51" s="44"/>
      <c r="D51" s="37"/>
      <c r="E51" s="45"/>
      <c r="F51" s="56"/>
      <c r="G51" s="58"/>
      <c r="I51" s="2" t="s">
        <v>85</v>
      </c>
    </row>
    <row r="52" spans="1:7" ht="20.25">
      <c r="A52" s="48"/>
      <c r="B52" s="48" t="s">
        <v>0</v>
      </c>
      <c r="C52" s="36">
        <v>90270</v>
      </c>
      <c r="D52" s="37">
        <v>20270</v>
      </c>
      <c r="E52" s="38">
        <f>C52-D52</f>
        <v>70000</v>
      </c>
      <c r="F52" s="56">
        <v>69173.03</v>
      </c>
      <c r="G52" s="58">
        <f>E52-F52</f>
        <v>826.9700000000012</v>
      </c>
    </row>
    <row r="53" spans="1:7" ht="20.25">
      <c r="A53" s="48"/>
      <c r="B53" s="48" t="s">
        <v>87</v>
      </c>
      <c r="C53" s="36">
        <v>191</v>
      </c>
      <c r="D53" s="37">
        <v>0</v>
      </c>
      <c r="E53" s="38">
        <v>191</v>
      </c>
      <c r="F53" s="56">
        <v>191</v>
      </c>
      <c r="G53" s="58">
        <v>0</v>
      </c>
    </row>
    <row r="54" spans="1:8" ht="182.25" customHeight="1">
      <c r="A54" s="48" t="s">
        <v>35</v>
      </c>
      <c r="B54" s="48" t="s">
        <v>68</v>
      </c>
      <c r="C54" s="44"/>
      <c r="D54" s="37"/>
      <c r="E54" s="45"/>
      <c r="F54" s="56"/>
      <c r="G54" s="58"/>
      <c r="H54" s="2" t="s">
        <v>84</v>
      </c>
    </row>
    <row r="55" spans="1:7" ht="20.25">
      <c r="A55" s="48"/>
      <c r="B55" s="48" t="s">
        <v>0</v>
      </c>
      <c r="C55" s="36">
        <v>33100</v>
      </c>
      <c r="D55" s="37">
        <v>0</v>
      </c>
      <c r="E55" s="38">
        <v>33100</v>
      </c>
      <c r="F55" s="56">
        <v>33100</v>
      </c>
      <c r="G55" s="58">
        <f>E55-F55</f>
        <v>0</v>
      </c>
    </row>
    <row r="56" spans="1:7" ht="60.75">
      <c r="A56" s="48" t="s">
        <v>37</v>
      </c>
      <c r="B56" s="48" t="s">
        <v>38</v>
      </c>
      <c r="C56" s="44"/>
      <c r="D56" s="37"/>
      <c r="E56" s="45"/>
      <c r="F56" s="56"/>
      <c r="G56" s="58"/>
    </row>
    <row r="57" spans="1:7" ht="20.25">
      <c r="A57" s="48"/>
      <c r="B57" s="48" t="s">
        <v>0</v>
      </c>
      <c r="C57" s="36">
        <v>112106.14</v>
      </c>
      <c r="D57" s="60">
        <v>100</v>
      </c>
      <c r="E57" s="59">
        <f>C57-D57</f>
        <v>112006.14</v>
      </c>
      <c r="F57" s="56">
        <v>112006.13</v>
      </c>
      <c r="G57" s="58">
        <f>E57-F57</f>
        <v>0.00999999999476131</v>
      </c>
    </row>
    <row r="58" spans="1:7" ht="40.5">
      <c r="A58" s="48" t="s">
        <v>41</v>
      </c>
      <c r="B58" s="48" t="s">
        <v>42</v>
      </c>
      <c r="C58" s="44"/>
      <c r="D58" s="37"/>
      <c r="E58" s="45"/>
      <c r="F58" s="56"/>
      <c r="G58" s="58"/>
    </row>
    <row r="59" spans="1:7" ht="20.25">
      <c r="A59" s="48"/>
      <c r="B59" s="48" t="s">
        <v>0</v>
      </c>
      <c r="C59" s="36">
        <v>25918.2</v>
      </c>
      <c r="D59" s="37">
        <v>23859.2</v>
      </c>
      <c r="E59" s="38">
        <f>C59-D59</f>
        <v>2059</v>
      </c>
      <c r="F59" s="56">
        <v>1805.68</v>
      </c>
      <c r="G59" s="58">
        <f>E59-F59</f>
        <v>253.31999999999994</v>
      </c>
    </row>
    <row r="60" spans="1:7" ht="101.25">
      <c r="A60" s="48" t="s">
        <v>43</v>
      </c>
      <c r="B60" s="48" t="s">
        <v>5</v>
      </c>
      <c r="C60" s="44"/>
      <c r="D60" s="37"/>
      <c r="E60" s="45"/>
      <c r="F60" s="56"/>
      <c r="G60" s="58"/>
    </row>
    <row r="61" spans="1:7" ht="20.25">
      <c r="A61" s="48"/>
      <c r="B61" s="48" t="s">
        <v>0</v>
      </c>
      <c r="C61" s="36">
        <v>103200</v>
      </c>
      <c r="D61" s="37">
        <v>77228</v>
      </c>
      <c r="E61" s="38">
        <f>C61-D61</f>
        <v>25972</v>
      </c>
      <c r="F61" s="56">
        <v>25972</v>
      </c>
      <c r="G61" s="58">
        <f>E61-F61</f>
        <v>0</v>
      </c>
    </row>
    <row r="62" spans="1:7" s="7" customFormat="1" ht="285.75" customHeight="1">
      <c r="A62" s="51" t="s">
        <v>47</v>
      </c>
      <c r="B62" s="52" t="s">
        <v>48</v>
      </c>
      <c r="C62" s="44"/>
      <c r="D62" s="37"/>
      <c r="E62" s="45"/>
      <c r="F62" s="65"/>
      <c r="G62" s="58"/>
    </row>
    <row r="63" spans="1:7" ht="18" customHeight="1">
      <c r="A63" s="51"/>
      <c r="B63" s="52" t="s">
        <v>0</v>
      </c>
      <c r="C63" s="36">
        <v>20630</v>
      </c>
      <c r="D63" s="37">
        <v>15911.04</v>
      </c>
      <c r="E63" s="57">
        <f>C63-D63</f>
        <v>4718.959999999999</v>
      </c>
      <c r="F63" s="56">
        <v>4717.96</v>
      </c>
      <c r="G63" s="58">
        <f>E63-F63</f>
        <v>0.9999999999990905</v>
      </c>
    </row>
    <row r="64" spans="1:7" ht="123.75" customHeight="1">
      <c r="A64" s="50" t="s">
        <v>96</v>
      </c>
      <c r="B64" s="48" t="s">
        <v>93</v>
      </c>
      <c r="C64" s="36"/>
      <c r="D64" s="37"/>
      <c r="E64" s="38"/>
      <c r="F64" s="56"/>
      <c r="G64" s="58"/>
    </row>
    <row r="65" spans="1:7" ht="18" customHeight="1">
      <c r="A65" s="48"/>
      <c r="B65" s="48" t="s">
        <v>0</v>
      </c>
      <c r="C65" s="36">
        <v>67941.4</v>
      </c>
      <c r="D65" s="37">
        <v>0</v>
      </c>
      <c r="E65" s="38">
        <v>67941.4</v>
      </c>
      <c r="F65" s="56">
        <v>67856.2</v>
      </c>
      <c r="G65" s="58">
        <f>E65-F65</f>
        <v>85.19999999999709</v>
      </c>
    </row>
    <row r="66" spans="1:7" ht="35.25" customHeight="1">
      <c r="A66" s="51"/>
      <c r="B66" s="52" t="s">
        <v>81</v>
      </c>
      <c r="C66" s="36">
        <v>1111526.7</v>
      </c>
      <c r="D66" s="37">
        <f>D8+D10+D12+D14+D16+D18+D20+D22+D24+D26+D28+D30+D32+D34+D38+D40+D42+D44+D46+D48+D50+D52+D55+D57+D59+D61+D63</f>
        <v>382975.8</v>
      </c>
      <c r="E66" s="59">
        <f>E63+E61+E59+E57+E55+E52+E50+E48+E46+E44+E42+E40+E38+E36+E34+E32+E30+E28+E26+E24+E22+E20+E18+E16+E14+E12+E10+E8+E65</f>
        <v>728550.9</v>
      </c>
      <c r="F66" s="56">
        <f>F63+F65+F61+F59+F57+F55+F52+F50++F48+F46+F44+F42+F40+F38+F36+F34+F32+F30+F28+F26+F24+F22+F20+F18+F16+F14+F12+F10+F8</f>
        <v>726835.6199999999</v>
      </c>
      <c r="G66" s="58">
        <f>G63+G65+G59+G57+G55+G52+G50+G48+G46+G44+G42+G40+G38+G36+G34+G32+G30+G28+G26+G24+G22+G20+G18+G16+G14+G12+G10+G8</f>
        <v>1715.2799999999902</v>
      </c>
    </row>
    <row r="67" spans="1:7" ht="20.25">
      <c r="A67" s="53"/>
      <c r="B67" s="53"/>
      <c r="C67" s="54"/>
      <c r="D67" s="54"/>
      <c r="E67" s="54"/>
      <c r="F67" s="66"/>
      <c r="G67" s="55"/>
    </row>
    <row r="68" spans="1:7" ht="52.5" customHeight="1">
      <c r="A68" s="53" t="s">
        <v>98</v>
      </c>
      <c r="B68" s="53"/>
      <c r="C68" s="54"/>
      <c r="D68" s="54"/>
      <c r="E68" s="54"/>
      <c r="F68" s="66" t="s">
        <v>97</v>
      </c>
      <c r="G68" s="55"/>
    </row>
    <row r="69" spans="1:7" ht="23.25" customHeight="1">
      <c r="A69" s="74" t="s">
        <v>92</v>
      </c>
      <c r="B69" s="75"/>
      <c r="C69" s="75"/>
      <c r="D69" s="75"/>
      <c r="E69" s="75"/>
      <c r="F69" s="75"/>
      <c r="G69" s="76"/>
    </row>
    <row r="70" spans="1:7" ht="42" customHeight="1">
      <c r="A70" s="77"/>
      <c r="B70" s="78"/>
      <c r="C70" s="78"/>
      <c r="D70" s="78"/>
      <c r="E70" s="78"/>
      <c r="F70" s="78"/>
      <c r="G70" s="79"/>
    </row>
    <row r="71" spans="1:7" ht="20.25">
      <c r="A71" s="53"/>
      <c r="B71" s="53"/>
      <c r="C71" s="54"/>
      <c r="D71" s="54"/>
      <c r="E71" s="54"/>
      <c r="F71" s="66"/>
      <c r="G71" s="55"/>
    </row>
    <row r="72" spans="1:7" ht="20.25">
      <c r="A72" s="53" t="s">
        <v>82</v>
      </c>
      <c r="B72" s="53"/>
      <c r="C72" s="54"/>
      <c r="D72" s="54"/>
      <c r="E72" s="54"/>
      <c r="F72" s="66" t="s">
        <v>83</v>
      </c>
      <c r="G72" s="55"/>
    </row>
  </sheetData>
  <sheetProtection/>
  <mergeCells count="5">
    <mergeCell ref="A1:G1"/>
    <mergeCell ref="A2:G2"/>
    <mergeCell ref="A3:G3"/>
    <mergeCell ref="A4:G4"/>
    <mergeCell ref="A69:G70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АцкыйСотона</dc:creator>
  <cp:keywords/>
  <dc:description/>
  <cp:lastModifiedBy>User</cp:lastModifiedBy>
  <cp:lastPrinted>2013-01-17T08:21:53Z</cp:lastPrinted>
  <dcterms:created xsi:type="dcterms:W3CDTF">1996-10-14T23:33:28Z</dcterms:created>
  <dcterms:modified xsi:type="dcterms:W3CDTF">2013-01-17T08:29:44Z</dcterms:modified>
  <cp:category/>
  <cp:version/>
  <cp:contentType/>
  <cp:contentStatus/>
</cp:coreProperties>
</file>